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95" yWindow="420" windowWidth="15480" windowHeight="11640" activeTab="2"/>
  </bookViews>
  <sheets>
    <sheet name="Finansinės būklės ataskaita" sheetId="4" r:id="rId1"/>
    <sheet name="Veiklos rezultatų ataskaita" sheetId="5" r:id="rId2"/>
    <sheet name="Finansavimo sumos" sheetId="6" r:id="rId3"/>
  </sheets>
  <definedNames>
    <definedName name="_xlnm.Print_Titles" localSheetId="2">'Finansavimo sumos'!$9:$11</definedName>
    <definedName name="_xlnm.Print_Titles" localSheetId="0">'Finansinės būklės ataskaita'!$19:$19</definedName>
    <definedName name="_xlnm.Print_Titles" localSheetId="1">'Veiklos rezultatų ataskaita'!$20:$20</definedName>
  </definedNames>
  <calcPr calcId="125725"/>
  <smartTagPr show="none"/>
</workbook>
</file>

<file path=xl/calcChain.xml><?xml version="1.0" encoding="utf-8"?>
<calcChain xmlns="http://schemas.openxmlformats.org/spreadsheetml/2006/main">
  <c r="M23" i="6"/>
  <c r="M22"/>
  <c r="L21"/>
  <c r="K21"/>
  <c r="J21"/>
  <c r="I21"/>
  <c r="H21"/>
  <c r="G21"/>
  <c r="F21"/>
  <c r="E21"/>
  <c r="M21" s="1"/>
  <c r="D21"/>
  <c r="C21"/>
  <c r="M20"/>
  <c r="M19"/>
  <c r="L18"/>
  <c r="K18"/>
  <c r="J18"/>
  <c r="I18"/>
  <c r="H18"/>
  <c r="G18"/>
  <c r="F18"/>
  <c r="E18"/>
  <c r="D18"/>
  <c r="C18"/>
  <c r="M17"/>
  <c r="M16"/>
  <c r="L15"/>
  <c r="K15"/>
  <c r="J15"/>
  <c r="I15"/>
  <c r="H15"/>
  <c r="G15"/>
  <c r="F15"/>
  <c r="E15"/>
  <c r="D15"/>
  <c r="C15"/>
  <c r="M14"/>
  <c r="M13"/>
  <c r="L12"/>
  <c r="L24" s="1"/>
  <c r="K12"/>
  <c r="K24" s="1"/>
  <c r="J12"/>
  <c r="J24" s="1"/>
  <c r="I12"/>
  <c r="I24" s="1"/>
  <c r="H12"/>
  <c r="H24" s="1"/>
  <c r="G12"/>
  <c r="G24" s="1"/>
  <c r="F12"/>
  <c r="F24" s="1"/>
  <c r="E12"/>
  <c r="D12"/>
  <c r="C12"/>
  <c r="D24" l="1"/>
  <c r="E24"/>
  <c r="M18"/>
  <c r="M12"/>
  <c r="M15"/>
  <c r="C24"/>
  <c r="I31" i="5"/>
  <c r="H31"/>
  <c r="H28"/>
  <c r="H22"/>
  <c r="M24" i="6" l="1"/>
  <c r="I21" i="5"/>
  <c r="I54" s="1"/>
  <c r="I56" s="1"/>
  <c r="H21"/>
  <c r="H54" s="1"/>
  <c r="H56" s="1"/>
  <c r="G42" i="4"/>
  <c r="G49"/>
  <c r="G21"/>
  <c r="G27"/>
  <c r="F21"/>
  <c r="F27"/>
  <c r="F42"/>
  <c r="F49"/>
  <c r="G59"/>
  <c r="G65"/>
  <c r="G64" s="1"/>
  <c r="G75"/>
  <c r="G69" s="1"/>
  <c r="G86"/>
  <c r="G84" s="1"/>
  <c r="G90"/>
  <c r="F59"/>
  <c r="F65"/>
  <c r="F75"/>
  <c r="F69" s="1"/>
  <c r="F86"/>
  <c r="F90"/>
  <c r="F64" l="1"/>
  <c r="F84"/>
  <c r="F94" s="1"/>
  <c r="G41"/>
  <c r="G20"/>
  <c r="F20"/>
  <c r="F41"/>
  <c r="G94"/>
  <c r="G58" l="1"/>
  <c r="F58"/>
</calcChain>
</file>

<file path=xl/sharedStrings.xml><?xml version="1.0" encoding="utf-8"?>
<sst xmlns="http://schemas.openxmlformats.org/spreadsheetml/2006/main" count="360" uniqueCount="270">
  <si>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</si>
  <si>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</si>
  <si>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</si>
  <si>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</si>
  <si>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</si>
  <si>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</si>
  <si>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</si>
  <si>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</si>
  <si>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</si>
  <si>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</si>
  <si>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</si>
  <si>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</si>
  <si>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</si>
  <si>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</si>
  <si>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</si>
  <si>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</si>
  <si>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</si>
  <si>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</si>
  <si>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</si>
  <si>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</si>
  <si>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</si>
  <si>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</si>
  <si>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</si>
  <si>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</si>
  <si>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</si>
  <si>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</si>
  <si>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</si>
  <si>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</si>
  <si>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</si>
  <si>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</si>
  <si>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</si>
  <si>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</si>
  <si>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</si>
  <si>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</si>
  <si>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</si>
  <si>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</si>
  <si>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</si>
  <si>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</si>
  <si>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</si>
  <si>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</si>
  <si>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</si>
  <si>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</si>
  <si>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</si>
  <si>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</si>
  <si>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</si>
  <si>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</si>
  <si>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</si>
  <si>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</si>
  <si>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</si>
  <si>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</si>
  <si>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</si>
  <si>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</si>
  <si>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</si>
  <si>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</si>
  <si>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</si>
  <si>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</si>
  <si>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</si>
  <si>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</si>
  <si>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</si>
  <si>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</si>
  <si>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</si>
  <si>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</si>
  <si>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</si>
  <si>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</si>
  <si>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</si>
  <si>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</si>
  <si>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</si>
  <si>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</si>
  <si>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</si>
  <si>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</si>
  <si>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</si>
  <si>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</si>
  <si>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</si>
  <si>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</si>
  <si>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</si>
  <si>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</si>
  <si>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</si>
  <si>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</si>
  <si>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</si>
  <si>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</si>
  <si>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</si>
  <si>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</si>
  <si>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</si>
  <si>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</si>
  <si>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</si>
  <si>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</si>
  <si>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</si>
  <si>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</si>
  <si>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</si>
  <si>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</si>
  <si>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</si>
  <si>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</si>
  <si>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</si>
  <si>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</si>
  <si>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</si>
  <si>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</si>
  <si>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</si>
  <si>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</si>
  <si>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</si>
  <si>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</si>
  <si>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</si>
  <si>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</si>
  <si>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</si>
  <si>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</si>
  <si>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</si>
  <si>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</si>
  <si>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</si>
  <si>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</si>
  <si>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</si>
  <si>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</si>
  <si>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</si>
  <si>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_________________________________________________________________________________________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</si>
  <si>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</si>
  <si>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</si>
  <si>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</si>
  <si>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</si>
  <si>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</si>
  <si>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</si>
  <si>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</si>
  <si>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</si>
  <si>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</si>
  <si>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</si>
  <si>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</si>
  <si>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</si>
  <si>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</si>
  <si>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r>
      <t>(teisės aktais įpareigoto pasirašyti asmens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pareigų pavadinimas)                                     (parašas)</t>
    </r>
  </si>
  <si>
    <t>Nebaigta statyba ir išankstiniai mokėjimai</t>
  </si>
  <si>
    <t>II.11</t>
  </si>
  <si>
    <t>II.6.1</t>
  </si>
  <si>
    <t>II.6.2</t>
  </si>
  <si>
    <t>II.12</t>
  </si>
  <si>
    <t>Pateikimo valiuta ir tikslumas: eurais arba tūkstančiais eurų</t>
  </si>
  <si>
    <t>Klaipėdos r.Gargždų "Kranto" pagrindinė mokykla</t>
  </si>
  <si>
    <t>PAGAL 2021m kovo_M 31_D. DUOMENIS</t>
  </si>
  <si>
    <t>_______2021 -04-22______________Nr. _KR_1___</t>
  </si>
  <si>
    <t>P03</t>
  </si>
  <si>
    <t>P04</t>
  </si>
  <si>
    <t>P10</t>
  </si>
  <si>
    <t>P11</t>
  </si>
  <si>
    <t>P12</t>
  </si>
  <si>
    <t>P17</t>
  </si>
  <si>
    <t>Direktorius</t>
  </si>
  <si>
    <t>Egidijus Žiedas</t>
  </si>
  <si>
    <t>3-iojo VSAFAS „Veiklos rezultatų ataskaita“</t>
  </si>
  <si>
    <t>(Žemesniojo lygio viešojo sektoriaus subjektų, išskyrus mokesčių fondus ir išteklių fondus</t>
  </si>
  <si>
    <t>(įskaitant socialinės apsaugos fondus), veiklos rezultatų ataskaitos forma)</t>
  </si>
  <si>
    <t>(viešojo sektoriaus subjekto arba viešojo sektoriaus subjektų grupės pavadinimas)</t>
  </si>
  <si>
    <t>_______________________________________________________________________________</t>
  </si>
  <si>
    <t>(viešojo sektoriaus subjekto, parengusio veiklos rezultatų ataskaitą</t>
  </si>
  <si>
    <t>arba konsoliduotąją veiklos rezultatų ataskaitą,  kodas, adresas)</t>
  </si>
  <si>
    <t>VEIKLOS REZULTATŲ ATASKAITA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</si>
  <si>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</si>
  <si>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</si>
  <si>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</si>
  <si>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</si>
  <si>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</si>
  <si>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</si>
  <si>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</si>
  <si>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</si>
  <si>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</si>
  <si>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</si>
  <si>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</si>
  <si>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</si>
  <si>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</si>
  <si>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</si>
  <si>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</si>
  <si>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</si>
  <si>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</si>
  <si>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</si>
  <si>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</si>
  <si>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</si>
  <si>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</si>
  <si>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</si>
  <si>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</si>
  <si>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</si>
  <si>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</si>
  <si>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</si>
  <si>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 xml:space="preserve">Komandiruočių </t>
  </si>
  <si>
    <t>KOMANDIRUOČIŲ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</si>
  <si>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</si>
  <si>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</si>
  <si>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</si>
  <si>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</si>
  <si>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</si>
  <si>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</si>
  <si>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</si>
  <si>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</si>
  <si>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</si>
  <si>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</si>
  <si>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</si>
  <si>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</si>
  <si>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</si>
  <si>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</si>
  <si>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</si>
  <si>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</si>
  <si>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</si>
  <si>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</si>
  <si>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</si>
  <si>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</si>
  <si>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</si>
  <si>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</si>
  <si>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</si>
  <si>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</si>
  <si>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</si>
  <si>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</si>
  <si>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</si>
  <si>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</si>
  <si>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</si>
  <si>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</si>
  <si>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</si>
  <si>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</si>
  <si>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</si>
  <si>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</si>
  <si>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</si>
  <si>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</si>
  <si>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</si>
  <si>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</si>
  <si>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</si>
  <si>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</si>
  <si>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</si>
  <si>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</si>
  <si>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</si>
  <si>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</si>
  <si>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</si>
  <si>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</si>
  <si>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</si>
  <si>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P21</t>
  </si>
  <si>
    <t>P22</t>
  </si>
  <si>
    <t>PAGAL 2021 M.kovo_31 D. DUOMENIS</t>
  </si>
  <si>
    <t>______________2021-04-22-___________Nr.KR 1_____</t>
  </si>
  <si>
    <t xml:space="preserve">Direktorius </t>
  </si>
  <si>
    <t xml:space="preserve">                                     20-ojo VSAFAS „Finansavimo sumos“</t>
  </si>
  <si>
    <t>(Informacijos apie finansavimo sumas pagal šaltinį, tikslinę paskirtį ir jų pokyčius per ataskaitinį laikotarpį pateikimo žemesniojo lygio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</si>
  <si>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</si>
  <si>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t>FINANSAVIMO SUMOS PAGAL ŠALTINĮ, TIKSLINĘ PASKIRTĮ IR JŲ POKYČIAI PER ATASKAITINĮ LAIKOTARPĮ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</si>
  <si>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</si>
  <si>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</si>
  <si>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</si>
  <si>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</si>
  <si>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</si>
  <si>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t>Finansavimo sumų pergrupavimas</t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</si>
  <si>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</si>
  <si>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t>Perduota kitiems viešojo sektoriaus subjektams</t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</si>
  <si>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</si>
  <si>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</si>
  <si>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</si>
  <si>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</si>
  <si>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</si>
  <si>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</si>
  <si>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</si>
  <si>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</si>
  <si>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</si>
  <si>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</si>
  <si>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</si>
  <si>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</si>
  <si>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2.</t>
  </si>
  <si>
    <t>Iš savivaldybės biudžeto (išskyrus  savivaldybės biudžeto asignavimų  dalį, gautą  iš Europos Sąjungos, užsienio valstybių ir tarptautinių organizacijų):</t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</si>
  <si>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</si>
  <si>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</si>
  <si>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</si>
  <si>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</si>
  <si>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</si>
  <si>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r>
      <t>3.</t>
    </r>
    <r>
      <rPr>
        <sz val="11"/>
        <rFont val="Times New Roman"/>
        <family val="1"/>
        <charset val="186"/>
      </rPr>
      <t>2.</t>
    </r>
  </si>
  <si>
    <t>4.</t>
  </si>
  <si>
    <t>Iš kitų šaltinių:</t>
  </si>
  <si>
    <t>4.1.</t>
  </si>
  <si>
    <t>4.2.</t>
  </si>
  <si>
    <t>5.</t>
  </si>
  <si>
    <t>Iš viso finansavimo sumų</t>
  </si>
  <si>
    <t>P08</t>
  </si>
</sst>
</file>

<file path=xl/styles.xml><?xml version="1.0" encoding="utf-8"?>
<styleSheet xmlns="http://schemas.openxmlformats.org/spreadsheetml/2006/main">
  <fonts count="27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sz val="10"/>
      <name val="Arial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1"/>
      <name val="Arial"/>
    </font>
    <font>
      <b/>
      <sz val="11"/>
      <name val="TimesNewRoman,Bold"/>
    </font>
    <font>
      <b/>
      <sz val="11"/>
      <name val="Arial"/>
    </font>
    <font>
      <i/>
      <sz val="11"/>
      <name val="TimesNewRoman,Bold"/>
    </font>
    <font>
      <i/>
      <sz val="11"/>
      <name val="TimesNewRoman,Bold"/>
      <charset val="186"/>
    </font>
    <font>
      <sz val="12"/>
      <name val="Arial"/>
    </font>
    <font>
      <b/>
      <sz val="12"/>
      <name val="Arial"/>
    </font>
    <font>
      <b/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20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1" fillId="0" borderId="0" xfId="1" applyAlignment="1">
      <alignment vertical="center"/>
    </xf>
    <xf numFmtId="0" fontId="2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4" fillId="0" borderId="1" xfId="1" applyFont="1" applyBorder="1" applyAlignment="1">
      <alignment horizontal="center" vertical="center" wrapText="1"/>
    </xf>
    <xf numFmtId="0" fontId="11" fillId="0" borderId="0" xfId="1" applyAlignment="1">
      <alignment vertical="center" wrapText="1"/>
    </xf>
    <xf numFmtId="0" fontId="14" fillId="0" borderId="1" xfId="1" applyFont="1" applyBorder="1" applyAlignment="1">
      <alignment vertical="center" wrapText="1"/>
    </xf>
    <xf numFmtId="0" fontId="14" fillId="0" borderId="1" xfId="1" applyFont="1" applyBorder="1" applyAlignment="1">
      <alignment vertical="center"/>
    </xf>
    <xf numFmtId="0" fontId="14" fillId="0" borderId="1" xfId="1" applyFont="1" applyBorder="1" applyAlignment="1">
      <alignment horizontal="center" vertical="center"/>
    </xf>
    <xf numFmtId="2" fontId="14" fillId="0" borderId="1" xfId="1" applyNumberFormat="1" applyFont="1" applyBorder="1" applyAlignment="1">
      <alignment horizontal="right" vertical="center"/>
    </xf>
    <xf numFmtId="0" fontId="12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left" vertical="center"/>
    </xf>
    <xf numFmtId="0" fontId="12" fillId="0" borderId="1" xfId="1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right" vertical="center"/>
    </xf>
    <xf numFmtId="2" fontId="12" fillId="2" borderId="9" xfId="1" applyNumberFormat="1" applyFont="1" applyFill="1" applyBorder="1" applyAlignment="1">
      <alignment horizontal="right" vertical="center"/>
    </xf>
    <xf numFmtId="0" fontId="12" fillId="0" borderId="1" xfId="1" applyFont="1" applyBorder="1" applyAlignment="1">
      <alignment vertical="center"/>
    </xf>
    <xf numFmtId="2" fontId="12" fillId="0" borderId="1" xfId="1" applyNumberFormat="1" applyFont="1" applyBorder="1" applyAlignment="1">
      <alignment horizontal="right" vertical="center" wrapText="1"/>
    </xf>
    <xf numFmtId="0" fontId="14" fillId="0" borderId="1" xfId="1" applyFont="1" applyBorder="1" applyAlignment="1">
      <alignment horizontal="left" vertical="center"/>
    </xf>
    <xf numFmtId="0" fontId="24" fillId="0" borderId="1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11" fillId="0" borderId="0" xfId="1" applyBorder="1" applyAlignment="1">
      <alignment vertical="center"/>
    </xf>
    <xf numFmtId="0" fontId="4" fillId="2" borderId="0" xfId="1" applyFont="1" applyFill="1" applyAlignment="1">
      <alignment vertical="center" wrapText="1"/>
    </xf>
    <xf numFmtId="0" fontId="4" fillId="2" borderId="0" xfId="1" applyFont="1" applyFill="1" applyBorder="1" applyAlignment="1">
      <alignment vertical="center" wrapText="1"/>
    </xf>
    <xf numFmtId="0" fontId="10" fillId="0" borderId="0" xfId="1" applyFont="1"/>
    <xf numFmtId="0" fontId="18" fillId="0" borderId="0" xfId="1" applyFont="1" applyAlignment="1">
      <alignment vertical="center"/>
    </xf>
    <xf numFmtId="0" fontId="11" fillId="0" borderId="0" xfId="1" applyAlignment="1">
      <alignment vertical="center"/>
    </xf>
    <xf numFmtId="0" fontId="13" fillId="0" borderId="0" xfId="1" applyFont="1" applyAlignment="1">
      <alignment horizontal="center" vertical="center"/>
    </xf>
    <xf numFmtId="0" fontId="25" fillId="0" borderId="0" xfId="1" applyFont="1" applyAlignment="1">
      <alignment vertical="center"/>
    </xf>
    <xf numFmtId="0" fontId="25" fillId="0" borderId="1" xfId="1" applyFont="1" applyBorder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5" fillId="0" borderId="1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0" fontId="13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11" fillId="3" borderId="0" xfId="1" applyFont="1" applyFill="1" applyBorder="1" applyAlignment="1">
      <alignment horizontal="center"/>
    </xf>
    <xf numFmtId="0" fontId="11" fillId="0" borderId="0" xfId="1"/>
    <xf numFmtId="0" fontId="0" fillId="2" borderId="0" xfId="0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12" fillId="0" borderId="0" xfId="1" applyFont="1" applyBorder="1" applyAlignment="1">
      <alignment horizontal="left" vertical="center" wrapText="1"/>
    </xf>
    <xf numFmtId="0" fontId="11" fillId="0" borderId="0" xfId="1" applyAlignment="1">
      <alignment horizontal="left" vertical="center"/>
    </xf>
    <xf numFmtId="0" fontId="13" fillId="0" borderId="0" xfId="1" applyFont="1" applyBorder="1" applyAlignment="1">
      <alignment horizontal="left" vertical="top" wrapText="1"/>
    </xf>
    <xf numFmtId="0" fontId="13" fillId="0" borderId="0" xfId="1" applyFont="1" applyAlignment="1">
      <alignment horizontal="center" vertical="top" wrapText="1"/>
    </xf>
    <xf numFmtId="0" fontId="14" fillId="0" borderId="2" xfId="1" applyFont="1" applyBorder="1" applyAlignment="1">
      <alignment horizontal="left" vertical="center"/>
    </xf>
    <xf numFmtId="0" fontId="24" fillId="0" borderId="3" xfId="1" applyFont="1" applyBorder="1" applyAlignment="1">
      <alignment vertical="center"/>
    </xf>
    <xf numFmtId="0" fontId="24" fillId="0" borderId="8" xfId="1" applyFont="1" applyBorder="1" applyAlignment="1">
      <alignment vertical="center"/>
    </xf>
    <xf numFmtId="0" fontId="14" fillId="0" borderId="2" xfId="1" applyFont="1" applyBorder="1" applyAlignment="1">
      <alignment vertical="center" wrapText="1"/>
    </xf>
    <xf numFmtId="0" fontId="24" fillId="0" borderId="3" xfId="1" applyFont="1" applyBorder="1" applyAlignment="1">
      <alignment vertical="center" wrapText="1"/>
    </xf>
    <xf numFmtId="0" fontId="24" fillId="0" borderId="8" xfId="1" applyFont="1" applyBorder="1" applyAlignment="1">
      <alignment vertical="center" wrapText="1"/>
    </xf>
    <xf numFmtId="0" fontId="14" fillId="0" borderId="2" xfId="1" applyFont="1" applyBorder="1" applyAlignment="1">
      <alignment vertical="center"/>
    </xf>
    <xf numFmtId="0" fontId="12" fillId="0" borderId="2" xfId="1" applyFont="1" applyBorder="1" applyAlignment="1">
      <alignment horizontal="left" vertical="center"/>
    </xf>
    <xf numFmtId="0" fontId="23" fillId="0" borderId="3" xfId="1" applyFont="1" applyBorder="1" applyAlignment="1">
      <alignment vertical="center"/>
    </xf>
    <xf numFmtId="0" fontId="23" fillId="0" borderId="8" xfId="1" applyFont="1" applyBorder="1" applyAlignment="1">
      <alignment vertical="center"/>
    </xf>
    <xf numFmtId="0" fontId="14" fillId="0" borderId="2" xfId="1" applyFont="1" applyBorder="1" applyAlignment="1">
      <alignment horizontal="left" vertical="center" wrapText="1"/>
    </xf>
    <xf numFmtId="0" fontId="12" fillId="0" borderId="1" xfId="1" applyFont="1" applyBorder="1" applyAlignment="1">
      <alignment vertical="center" wrapText="1"/>
    </xf>
    <xf numFmtId="0" fontId="23" fillId="0" borderId="1" xfId="1" applyFont="1" applyBorder="1" applyAlignment="1">
      <alignment vertical="center" wrapText="1"/>
    </xf>
    <xf numFmtId="0" fontId="23" fillId="0" borderId="1" xfId="1" applyFont="1" applyBorder="1" applyAlignment="1">
      <alignment vertical="center"/>
    </xf>
    <xf numFmtId="0" fontId="12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vertical="center" wrapText="1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21" fillId="0" borderId="0" xfId="1" applyFont="1" applyAlignment="1">
      <alignment horizontal="right" vertical="center"/>
    </xf>
    <xf numFmtId="0" fontId="14" fillId="0" borderId="1" xfId="1" applyFont="1" applyBorder="1" applyAlignment="1">
      <alignment horizontal="center" vertical="center" wrapText="1"/>
    </xf>
    <xf numFmtId="0" fontId="24" fillId="0" borderId="1" xfId="1" applyFont="1" applyBorder="1" applyAlignment="1">
      <alignment vertical="center"/>
    </xf>
    <xf numFmtId="0" fontId="14" fillId="0" borderId="0" xfId="1" applyFont="1" applyAlignment="1">
      <alignment horizontal="center" vertical="center"/>
    </xf>
    <xf numFmtId="0" fontId="11" fillId="0" borderId="0" xfId="1" applyAlignment="1">
      <alignment vertical="center"/>
    </xf>
    <xf numFmtId="0" fontId="15" fillId="0" borderId="0" xfId="1" applyFont="1" applyAlignment="1">
      <alignment horizontal="center" vertical="center"/>
    </xf>
    <xf numFmtId="0" fontId="16" fillId="0" borderId="14" xfId="1" applyFont="1" applyBorder="1" applyAlignment="1">
      <alignment horizontal="center" vertical="center"/>
    </xf>
    <xf numFmtId="0" fontId="11" fillId="0" borderId="14" xfId="1" applyBorder="1" applyAlignment="1">
      <alignment vertical="center"/>
    </xf>
    <xf numFmtId="0" fontId="17" fillId="0" borderId="0" xfId="1" applyFont="1" applyAlignment="1">
      <alignment horizontal="justify" vertical="center"/>
    </xf>
    <xf numFmtId="0" fontId="19" fillId="0" borderId="0" xfId="1" applyFont="1" applyAlignment="1">
      <alignment horizontal="center" vertical="center"/>
    </xf>
    <xf numFmtId="0" fontId="20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25" fillId="0" borderId="0" xfId="1" applyFont="1" applyAlignment="1">
      <alignment vertical="center"/>
    </xf>
    <xf numFmtId="0" fontId="25" fillId="0" borderId="1" xfId="1" applyFont="1" applyBorder="1" applyAlignment="1">
      <alignment horizontal="center" vertical="center" wrapText="1"/>
    </xf>
    <xf numFmtId="0" fontId="25" fillId="0" borderId="9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0"/>
  <sheetViews>
    <sheetView showGridLines="0" topLeftCell="A17" zoomScaleNormal="100" zoomScaleSheetLayoutView="100" workbookViewId="0">
      <selection activeCell="E54" sqref="E54"/>
    </sheetView>
  </sheetViews>
  <sheetFormatPr defaultRowHeight="12.75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16384" width="9.140625" style="11"/>
  </cols>
  <sheetData>
    <row r="1" spans="1:7">
      <c r="A1" s="73"/>
      <c r="B1" s="42"/>
      <c r="C1" s="42"/>
      <c r="D1" s="42"/>
      <c r="E1" s="74"/>
      <c r="F1" s="73"/>
      <c r="G1" s="73"/>
    </row>
    <row r="2" spans="1:7">
      <c r="E2" s="161" t="s">
        <v>95</v>
      </c>
      <c r="F2" s="162"/>
      <c r="G2" s="162"/>
    </row>
    <row r="3" spans="1:7">
      <c r="E3" s="163" t="s">
        <v>114</v>
      </c>
      <c r="F3" s="164"/>
      <c r="G3" s="164"/>
    </row>
    <row r="5" spans="1:7">
      <c r="A5" s="139" t="s">
        <v>94</v>
      </c>
      <c r="B5" s="140"/>
      <c r="C5" s="140"/>
      <c r="D5" s="140"/>
      <c r="E5" s="140"/>
      <c r="F5" s="156"/>
      <c r="G5" s="156"/>
    </row>
    <row r="6" spans="1:7">
      <c r="A6" s="168"/>
      <c r="B6" s="168"/>
      <c r="C6" s="168"/>
      <c r="D6" s="168"/>
      <c r="E6" s="168"/>
      <c r="F6" s="168"/>
      <c r="G6" s="168"/>
    </row>
    <row r="7" spans="1:7">
      <c r="A7" s="165" t="s">
        <v>132</v>
      </c>
      <c r="B7" s="166"/>
      <c r="C7" s="166"/>
      <c r="D7" s="166"/>
      <c r="E7" s="166"/>
      <c r="F7" s="167"/>
      <c r="G7" s="167"/>
    </row>
    <row r="8" spans="1:7">
      <c r="A8" s="138" t="s">
        <v>115</v>
      </c>
      <c r="B8" s="148"/>
      <c r="C8" s="148"/>
      <c r="D8" s="148"/>
      <c r="E8" s="148"/>
      <c r="F8" s="156"/>
      <c r="G8" s="156"/>
    </row>
    <row r="9" spans="1:7" ht="12.75" customHeight="1">
      <c r="A9" s="138" t="s">
        <v>111</v>
      </c>
      <c r="B9" s="148"/>
      <c r="C9" s="148"/>
      <c r="D9" s="148"/>
      <c r="E9" s="148"/>
      <c r="F9" s="156"/>
      <c r="G9" s="156"/>
    </row>
    <row r="10" spans="1:7">
      <c r="A10" s="158" t="s">
        <v>116</v>
      </c>
      <c r="B10" s="159"/>
      <c r="C10" s="159"/>
      <c r="D10" s="159"/>
      <c r="E10" s="159"/>
      <c r="F10" s="160"/>
      <c r="G10" s="160"/>
    </row>
    <row r="11" spans="1:7">
      <c r="A11" s="160"/>
      <c r="B11" s="160"/>
      <c r="C11" s="160"/>
      <c r="D11" s="160"/>
      <c r="E11" s="160"/>
      <c r="F11" s="160"/>
      <c r="G11" s="160"/>
    </row>
    <row r="12" spans="1:7">
      <c r="A12" s="157"/>
      <c r="B12" s="156"/>
      <c r="C12" s="156"/>
      <c r="D12" s="156"/>
      <c r="E12" s="156"/>
    </row>
    <row r="13" spans="1:7">
      <c r="A13" s="139" t="s">
        <v>0</v>
      </c>
      <c r="B13" s="140"/>
      <c r="C13" s="140"/>
      <c r="D13" s="140"/>
      <c r="E13" s="140"/>
      <c r="F13" s="141"/>
      <c r="G13" s="141"/>
    </row>
    <row r="14" spans="1:7">
      <c r="A14" s="139" t="s">
        <v>133</v>
      </c>
      <c r="B14" s="140"/>
      <c r="C14" s="140"/>
      <c r="D14" s="140"/>
      <c r="E14" s="140"/>
      <c r="F14" s="141"/>
      <c r="G14" s="141"/>
    </row>
    <row r="15" spans="1:7">
      <c r="A15" s="8"/>
      <c r="B15" s="63"/>
      <c r="C15" s="63"/>
      <c r="D15" s="63"/>
      <c r="E15" s="63"/>
      <c r="F15" s="64"/>
      <c r="G15" s="64"/>
    </row>
    <row r="16" spans="1:7">
      <c r="A16" s="138" t="s">
        <v>134</v>
      </c>
      <c r="B16" s="142"/>
      <c r="C16" s="142"/>
      <c r="D16" s="142"/>
      <c r="E16" s="142"/>
      <c r="F16" s="143"/>
      <c r="G16" s="143"/>
    </row>
    <row r="17" spans="1:7">
      <c r="A17" s="138" t="s">
        <v>1</v>
      </c>
      <c r="B17" s="138"/>
      <c r="C17" s="138"/>
      <c r="D17" s="138"/>
      <c r="E17" s="138"/>
      <c r="F17" s="143"/>
      <c r="G17" s="143"/>
    </row>
    <row r="18" spans="1:7" ht="12.75" customHeight="1">
      <c r="A18" s="8"/>
      <c r="B18" s="9"/>
      <c r="C18" s="9"/>
      <c r="D18" s="144" t="s">
        <v>131</v>
      </c>
      <c r="E18" s="144"/>
      <c r="F18" s="144"/>
      <c r="G18" s="144"/>
    </row>
    <row r="19" spans="1:7" ht="67.5" customHeight="1">
      <c r="A19" s="3" t="s">
        <v>2</v>
      </c>
      <c r="B19" s="145" t="s">
        <v>3</v>
      </c>
      <c r="C19" s="146"/>
      <c r="D19" s="147"/>
      <c r="E19" s="2" t="s">
        <v>4</v>
      </c>
      <c r="F19" s="1" t="s">
        <v>5</v>
      </c>
      <c r="G19" s="1" t="s">
        <v>6</v>
      </c>
    </row>
    <row r="20" spans="1:7" s="12" customFormat="1" ht="12.75" customHeight="1">
      <c r="A20" s="1" t="s">
        <v>7</v>
      </c>
      <c r="B20" s="13" t="s">
        <v>8</v>
      </c>
      <c r="C20" s="31"/>
      <c r="D20" s="14"/>
      <c r="E20" s="23"/>
      <c r="F20" s="87">
        <f>SUM(F21,F27,F38,F39)</f>
        <v>1308908.9099999999</v>
      </c>
      <c r="G20" s="87">
        <f>SUM(G21,G27,G38,G39)</f>
        <v>1327185.1399999999</v>
      </c>
    </row>
    <row r="21" spans="1:7" s="12" customFormat="1" ht="12.75" customHeight="1">
      <c r="A21" s="30" t="s">
        <v>9</v>
      </c>
      <c r="B21" s="34" t="s">
        <v>97</v>
      </c>
      <c r="C21" s="15"/>
      <c r="D21" s="16"/>
      <c r="E21" s="23"/>
      <c r="F21" s="88">
        <f>SUM(F22:F26)</f>
        <v>0</v>
      </c>
      <c r="G21" s="88">
        <f>SUM(G22:G26)</f>
        <v>0</v>
      </c>
    </row>
    <row r="22" spans="1:7" s="12" customFormat="1" ht="12.75" customHeight="1">
      <c r="A22" s="23" t="s">
        <v>10</v>
      </c>
      <c r="B22" s="7"/>
      <c r="C22" s="43" t="s">
        <v>11</v>
      </c>
      <c r="D22" s="25"/>
      <c r="E22" s="81"/>
      <c r="F22" s="88"/>
      <c r="G22" s="88"/>
    </row>
    <row r="23" spans="1:7" s="12" customFormat="1" ht="12.75" customHeight="1">
      <c r="A23" s="23" t="s">
        <v>12</v>
      </c>
      <c r="B23" s="7"/>
      <c r="C23" s="43" t="s">
        <v>118</v>
      </c>
      <c r="D23" s="29"/>
      <c r="E23" s="82" t="s">
        <v>135</v>
      </c>
      <c r="F23" s="88"/>
      <c r="G23" s="88"/>
    </row>
    <row r="24" spans="1:7" s="12" customFormat="1" ht="12.75" customHeight="1">
      <c r="A24" s="23" t="s">
        <v>13</v>
      </c>
      <c r="B24" s="7"/>
      <c r="C24" s="43" t="s">
        <v>14</v>
      </c>
      <c r="D24" s="29"/>
      <c r="E24" s="82"/>
      <c r="F24" s="88"/>
      <c r="G24" s="88"/>
    </row>
    <row r="25" spans="1:7" s="12" customFormat="1" ht="12.75" customHeight="1">
      <c r="A25" s="23" t="s">
        <v>15</v>
      </c>
      <c r="B25" s="7"/>
      <c r="C25" s="43" t="s">
        <v>123</v>
      </c>
      <c r="D25" s="29"/>
      <c r="E25" s="30"/>
      <c r="F25" s="88"/>
      <c r="G25" s="88"/>
    </row>
    <row r="26" spans="1:7" s="12" customFormat="1" ht="12.75" customHeight="1">
      <c r="A26" s="77" t="s">
        <v>93</v>
      </c>
      <c r="B26" s="7"/>
      <c r="C26" s="24" t="s">
        <v>82</v>
      </c>
      <c r="D26" s="25"/>
      <c r="E26" s="30"/>
      <c r="F26" s="88"/>
      <c r="G26" s="88"/>
    </row>
    <row r="27" spans="1:7" s="12" customFormat="1" ht="12.75" customHeight="1">
      <c r="A27" s="19" t="s">
        <v>16</v>
      </c>
      <c r="B27" s="20" t="s">
        <v>17</v>
      </c>
      <c r="C27" s="21"/>
      <c r="D27" s="22"/>
      <c r="E27" s="30" t="s">
        <v>136</v>
      </c>
      <c r="F27" s="88">
        <f>SUM(F28:F37)</f>
        <v>1308908.9099999999</v>
      </c>
      <c r="G27" s="88">
        <f>SUM(G28:G37)</f>
        <v>1327185.1399999999</v>
      </c>
    </row>
    <row r="28" spans="1:7" s="12" customFormat="1" ht="12.75" customHeight="1">
      <c r="A28" s="23" t="s">
        <v>18</v>
      </c>
      <c r="B28" s="7"/>
      <c r="C28" s="43" t="s">
        <v>19</v>
      </c>
      <c r="D28" s="29"/>
      <c r="E28" s="82"/>
      <c r="F28" s="88"/>
      <c r="G28" s="88"/>
    </row>
    <row r="29" spans="1:7" s="12" customFormat="1" ht="12.75" customHeight="1">
      <c r="A29" s="23" t="s">
        <v>20</v>
      </c>
      <c r="B29" s="7"/>
      <c r="C29" s="43" t="s">
        <v>21</v>
      </c>
      <c r="D29" s="29"/>
      <c r="E29" s="82"/>
      <c r="F29" s="88">
        <v>1154032.05</v>
      </c>
      <c r="G29" s="88">
        <v>1163094.05</v>
      </c>
    </row>
    <row r="30" spans="1:7" s="12" customFormat="1" ht="12.75" customHeight="1">
      <c r="A30" s="23" t="s">
        <v>22</v>
      </c>
      <c r="B30" s="7"/>
      <c r="C30" s="43" t="s">
        <v>23</v>
      </c>
      <c r="D30" s="29"/>
      <c r="E30" s="82"/>
      <c r="F30" s="88">
        <v>41654.929999999993</v>
      </c>
      <c r="G30" s="88">
        <v>43046.929999999993</v>
      </c>
    </row>
    <row r="31" spans="1:7" s="12" customFormat="1" ht="12.75" customHeight="1">
      <c r="A31" s="23" t="s">
        <v>24</v>
      </c>
      <c r="B31" s="7"/>
      <c r="C31" s="43" t="s">
        <v>25</v>
      </c>
      <c r="D31" s="29"/>
      <c r="E31" s="82"/>
      <c r="F31" s="88"/>
      <c r="G31" s="88"/>
    </row>
    <row r="32" spans="1:7" s="12" customFormat="1" ht="12.75" customHeight="1">
      <c r="A32" s="23" t="s">
        <v>26</v>
      </c>
      <c r="B32" s="7"/>
      <c r="C32" s="43" t="s">
        <v>27</v>
      </c>
      <c r="D32" s="29"/>
      <c r="E32" s="82"/>
      <c r="F32" s="88">
        <v>15004.89</v>
      </c>
      <c r="G32" s="88">
        <v>15815.89</v>
      </c>
    </row>
    <row r="33" spans="1:7" s="12" customFormat="1" ht="12.75" customHeight="1">
      <c r="A33" s="23" t="s">
        <v>28</v>
      </c>
      <c r="B33" s="7"/>
      <c r="C33" s="43" t="s">
        <v>29</v>
      </c>
      <c r="D33" s="29"/>
      <c r="E33" s="82"/>
      <c r="F33" s="88">
        <v>23173.08</v>
      </c>
      <c r="G33" s="88">
        <v>24870.080000000002</v>
      </c>
    </row>
    <row r="34" spans="1:7" s="12" customFormat="1" ht="12.75" customHeight="1">
      <c r="A34" s="23" t="s">
        <v>30</v>
      </c>
      <c r="B34" s="7"/>
      <c r="C34" s="43" t="s">
        <v>31</v>
      </c>
      <c r="D34" s="29"/>
      <c r="E34" s="82"/>
      <c r="F34" s="88"/>
      <c r="G34" s="88"/>
    </row>
    <row r="35" spans="1:7" s="12" customFormat="1" ht="12.75" customHeight="1">
      <c r="A35" s="23" t="s">
        <v>32</v>
      </c>
      <c r="B35" s="7"/>
      <c r="C35" s="43" t="s">
        <v>33</v>
      </c>
      <c r="D35" s="29"/>
      <c r="E35" s="82"/>
      <c r="F35" s="88">
        <v>41492.180000000022</v>
      </c>
      <c r="G35" s="88">
        <v>44850.410000000018</v>
      </c>
    </row>
    <row r="36" spans="1:7" s="12" customFormat="1" ht="12.75" customHeight="1">
      <c r="A36" s="23" t="s">
        <v>34</v>
      </c>
      <c r="B36" s="26"/>
      <c r="C36" s="45" t="s">
        <v>117</v>
      </c>
      <c r="D36" s="46"/>
      <c r="E36" s="82"/>
      <c r="F36" s="88">
        <v>33551.78</v>
      </c>
      <c r="G36" s="88">
        <v>35507.78</v>
      </c>
    </row>
    <row r="37" spans="1:7" s="12" customFormat="1" ht="12.75" customHeight="1">
      <c r="A37" s="23" t="s">
        <v>35</v>
      </c>
      <c r="B37" s="7"/>
      <c r="C37" s="43" t="s">
        <v>126</v>
      </c>
      <c r="D37" s="29"/>
      <c r="E37" s="30"/>
      <c r="F37" s="88"/>
      <c r="G37" s="88"/>
    </row>
    <row r="38" spans="1:7" s="12" customFormat="1" ht="12.75" customHeight="1">
      <c r="A38" s="30" t="s">
        <v>36</v>
      </c>
      <c r="B38" s="6" t="s">
        <v>37</v>
      </c>
      <c r="C38" s="6"/>
      <c r="D38" s="44"/>
      <c r="E38" s="30"/>
      <c r="F38" s="88"/>
      <c r="G38" s="88"/>
    </row>
    <row r="39" spans="1:7" s="12" customFormat="1" ht="12.75" customHeight="1">
      <c r="A39" s="30" t="s">
        <v>44</v>
      </c>
      <c r="B39" s="6" t="s">
        <v>45</v>
      </c>
      <c r="C39" s="6"/>
      <c r="D39" s="44"/>
      <c r="E39" s="83"/>
      <c r="F39" s="88"/>
      <c r="G39" s="88"/>
    </row>
    <row r="40" spans="1:7" s="12" customFormat="1" ht="12.75" customHeight="1">
      <c r="A40" s="1" t="s">
        <v>46</v>
      </c>
      <c r="B40" s="13" t="s">
        <v>47</v>
      </c>
      <c r="C40" s="31"/>
      <c r="D40" s="14"/>
      <c r="E40" s="82"/>
      <c r="F40" s="88"/>
      <c r="G40" s="88"/>
    </row>
    <row r="41" spans="1:7" s="12" customFormat="1" ht="12.75" customHeight="1">
      <c r="A41" s="3" t="s">
        <v>48</v>
      </c>
      <c r="B41" s="65" t="s">
        <v>49</v>
      </c>
      <c r="C41" s="32"/>
      <c r="D41" s="66"/>
      <c r="E41" s="30"/>
      <c r="F41" s="87">
        <f>SUM(F42,F48,F49,F56,F57)</f>
        <v>149315.27000000002</v>
      </c>
      <c r="G41" s="87">
        <f>SUM(G42,G48,G49,G56,G57)</f>
        <v>146723.62</v>
      </c>
    </row>
    <row r="42" spans="1:7" s="12" customFormat="1" ht="12.75" customHeight="1">
      <c r="A42" s="56" t="s">
        <v>9</v>
      </c>
      <c r="B42" s="48" t="s">
        <v>50</v>
      </c>
      <c r="C42" s="50"/>
      <c r="D42" s="67"/>
      <c r="E42" s="30" t="s">
        <v>269</v>
      </c>
      <c r="F42" s="88">
        <f>SUM(F43:F47)</f>
        <v>190.46</v>
      </c>
      <c r="G42" s="88">
        <f>SUM(G43:G47)</f>
        <v>0</v>
      </c>
    </row>
    <row r="43" spans="1:7" s="12" customFormat="1" ht="12.75" customHeight="1">
      <c r="A43" s="18" t="s">
        <v>10</v>
      </c>
      <c r="B43" s="26"/>
      <c r="C43" s="45" t="s">
        <v>51</v>
      </c>
      <c r="D43" s="46"/>
      <c r="E43" s="82"/>
      <c r="F43" s="88"/>
      <c r="G43" s="88"/>
    </row>
    <row r="44" spans="1:7" s="12" customFormat="1" ht="12.75" customHeight="1">
      <c r="A44" s="18" t="s">
        <v>12</v>
      </c>
      <c r="B44" s="26"/>
      <c r="C44" s="45" t="s">
        <v>91</v>
      </c>
      <c r="D44" s="46"/>
      <c r="E44" s="82"/>
      <c r="F44" s="88">
        <v>190.46</v>
      </c>
      <c r="G44" s="88"/>
    </row>
    <row r="45" spans="1:7" s="12" customFormat="1">
      <c r="A45" s="18" t="s">
        <v>13</v>
      </c>
      <c r="B45" s="26"/>
      <c r="C45" s="45" t="s">
        <v>119</v>
      </c>
      <c r="D45" s="46"/>
      <c r="E45" s="82"/>
      <c r="F45" s="88"/>
      <c r="G45" s="88"/>
    </row>
    <row r="46" spans="1:7" s="12" customFormat="1">
      <c r="A46" s="18" t="s">
        <v>15</v>
      </c>
      <c r="B46" s="26"/>
      <c r="C46" s="45" t="s">
        <v>124</v>
      </c>
      <c r="D46" s="46"/>
      <c r="E46" s="82"/>
      <c r="F46" s="88"/>
      <c r="G46" s="88"/>
    </row>
    <row r="47" spans="1:7" s="12" customFormat="1" ht="12.75" customHeight="1">
      <c r="A47" s="18" t="s">
        <v>93</v>
      </c>
      <c r="B47" s="32"/>
      <c r="C47" s="155" t="s">
        <v>104</v>
      </c>
      <c r="D47" s="154"/>
      <c r="E47" s="82"/>
      <c r="F47" s="88"/>
      <c r="G47" s="88"/>
    </row>
    <row r="48" spans="1:7" s="12" customFormat="1" ht="12.75" customHeight="1">
      <c r="A48" s="56" t="s">
        <v>16</v>
      </c>
      <c r="B48" s="68" t="s">
        <v>110</v>
      </c>
      <c r="C48" s="53"/>
      <c r="D48" s="69"/>
      <c r="E48" s="30"/>
      <c r="F48" s="88"/>
      <c r="G48" s="88"/>
    </row>
    <row r="49" spans="1:7" s="12" customFormat="1" ht="12.75" customHeight="1">
      <c r="A49" s="56" t="s">
        <v>36</v>
      </c>
      <c r="B49" s="48" t="s">
        <v>98</v>
      </c>
      <c r="C49" s="50"/>
      <c r="D49" s="67"/>
      <c r="E49" s="30" t="s">
        <v>137</v>
      </c>
      <c r="F49" s="88">
        <f>SUM(F50:F55)</f>
        <v>123800.92</v>
      </c>
      <c r="G49" s="88">
        <f>SUM(G50:G55)</f>
        <v>121025.06999999999</v>
      </c>
    </row>
    <row r="50" spans="1:7" s="12" customFormat="1" ht="12.75" customHeight="1">
      <c r="A50" s="18" t="s">
        <v>38</v>
      </c>
      <c r="B50" s="50"/>
      <c r="C50" s="78" t="s">
        <v>83</v>
      </c>
      <c r="D50" s="52"/>
      <c r="E50" s="30"/>
      <c r="F50" s="88"/>
      <c r="G50" s="88"/>
    </row>
    <row r="51" spans="1:7" s="12" customFormat="1" ht="12.75" customHeight="1">
      <c r="A51" s="79" t="s">
        <v>39</v>
      </c>
      <c r="B51" s="26"/>
      <c r="C51" s="45" t="s">
        <v>52</v>
      </c>
      <c r="D51" s="27"/>
      <c r="E51" s="84"/>
      <c r="F51" s="88"/>
      <c r="G51" s="88"/>
    </row>
    <row r="52" spans="1:7" s="12" customFormat="1" ht="12.75" customHeight="1">
      <c r="A52" s="18" t="s">
        <v>40</v>
      </c>
      <c r="B52" s="26"/>
      <c r="C52" s="45" t="s">
        <v>53</v>
      </c>
      <c r="D52" s="46"/>
      <c r="E52" s="85"/>
      <c r="F52" s="88"/>
      <c r="G52" s="88"/>
    </row>
    <row r="53" spans="1:7" s="12" customFormat="1" ht="12.75" customHeight="1">
      <c r="A53" s="18" t="s">
        <v>41</v>
      </c>
      <c r="B53" s="26"/>
      <c r="C53" s="155" t="s">
        <v>90</v>
      </c>
      <c r="D53" s="154"/>
      <c r="E53" s="85"/>
      <c r="F53" s="88"/>
      <c r="G53" s="88"/>
    </row>
    <row r="54" spans="1:7" s="12" customFormat="1" ht="12.75" customHeight="1">
      <c r="A54" s="18" t="s">
        <v>42</v>
      </c>
      <c r="B54" s="26"/>
      <c r="C54" s="45" t="s">
        <v>84</v>
      </c>
      <c r="D54" s="46"/>
      <c r="E54" s="85"/>
      <c r="F54" s="88">
        <v>123800.92</v>
      </c>
      <c r="G54" s="88">
        <v>121025.06999999999</v>
      </c>
    </row>
    <row r="55" spans="1:7" s="12" customFormat="1" ht="12.75" customHeight="1">
      <c r="A55" s="18" t="s">
        <v>43</v>
      </c>
      <c r="B55" s="26"/>
      <c r="C55" s="45" t="s">
        <v>54</v>
      </c>
      <c r="D55" s="46"/>
      <c r="E55" s="30"/>
      <c r="F55" s="88"/>
      <c r="G55" s="88"/>
    </row>
    <row r="56" spans="1:7" s="12" customFormat="1" ht="12.75" customHeight="1">
      <c r="A56" s="56" t="s">
        <v>44</v>
      </c>
      <c r="B56" s="4" t="s">
        <v>55</v>
      </c>
      <c r="C56" s="4"/>
      <c r="D56" s="60"/>
      <c r="E56" s="85"/>
      <c r="F56" s="88"/>
      <c r="G56" s="88"/>
    </row>
    <row r="57" spans="1:7" s="12" customFormat="1" ht="12.75" customHeight="1">
      <c r="A57" s="56" t="s">
        <v>56</v>
      </c>
      <c r="B57" s="4" t="s">
        <v>57</v>
      </c>
      <c r="C57" s="4"/>
      <c r="D57" s="60"/>
      <c r="E57" s="30" t="s">
        <v>138</v>
      </c>
      <c r="F57" s="88">
        <v>25323.89</v>
      </c>
      <c r="G57" s="88">
        <v>25698.55</v>
      </c>
    </row>
    <row r="58" spans="1:7" s="12" customFormat="1" ht="12.75" customHeight="1">
      <c r="A58" s="30"/>
      <c r="B58" s="20" t="s">
        <v>58</v>
      </c>
      <c r="C58" s="21"/>
      <c r="D58" s="22"/>
      <c r="E58" s="30"/>
      <c r="F58" s="88">
        <f>SUM(F20,F40,F41)</f>
        <v>1458224.18</v>
      </c>
      <c r="G58" s="88">
        <f>SUM(G20,G40,G41)</f>
        <v>1473908.7599999998</v>
      </c>
    </row>
    <row r="59" spans="1:7" s="12" customFormat="1" ht="12.75" customHeight="1">
      <c r="A59" s="1" t="s">
        <v>59</v>
      </c>
      <c r="B59" s="13" t="s">
        <v>60</v>
      </c>
      <c r="C59" s="13"/>
      <c r="D59" s="72"/>
      <c r="E59" s="30" t="s">
        <v>139</v>
      </c>
      <c r="F59" s="87">
        <f>SUM(F60:F63)</f>
        <v>1334423.26</v>
      </c>
      <c r="G59" s="87">
        <f>SUM(G60:G63)</f>
        <v>1352883.69</v>
      </c>
    </row>
    <row r="60" spans="1:7" s="12" customFormat="1" ht="12.75" customHeight="1">
      <c r="A60" s="30" t="s">
        <v>9</v>
      </c>
      <c r="B60" s="6" t="s">
        <v>61</v>
      </c>
      <c r="C60" s="6"/>
      <c r="D60" s="44"/>
      <c r="E60" s="30"/>
      <c r="F60" s="88">
        <v>177572.35000000003</v>
      </c>
      <c r="G60" s="88">
        <v>180398.35000000003</v>
      </c>
    </row>
    <row r="61" spans="1:7" s="12" customFormat="1" ht="12.75" customHeight="1">
      <c r="A61" s="19" t="s">
        <v>16</v>
      </c>
      <c r="B61" s="20" t="s">
        <v>62</v>
      </c>
      <c r="C61" s="21"/>
      <c r="D61" s="22"/>
      <c r="E61" s="19"/>
      <c r="F61" s="88">
        <v>742850.39999999991</v>
      </c>
      <c r="G61" s="88">
        <v>749764.62999999989</v>
      </c>
    </row>
    <row r="62" spans="1:7" s="12" customFormat="1" ht="12.75" customHeight="1">
      <c r="A62" s="30" t="s">
        <v>36</v>
      </c>
      <c r="B62" s="149" t="s">
        <v>105</v>
      </c>
      <c r="C62" s="150"/>
      <c r="D62" s="151"/>
      <c r="E62" s="30"/>
      <c r="F62" s="88">
        <v>378440.73000000004</v>
      </c>
      <c r="G62" s="88">
        <v>385508.73000000004</v>
      </c>
    </row>
    <row r="63" spans="1:7" s="12" customFormat="1" ht="12.75" customHeight="1">
      <c r="A63" s="30" t="s">
        <v>96</v>
      </c>
      <c r="B63" s="6" t="s">
        <v>63</v>
      </c>
      <c r="C63" s="7"/>
      <c r="D63" s="5"/>
      <c r="E63" s="30"/>
      <c r="F63" s="88">
        <v>35559.78</v>
      </c>
      <c r="G63" s="88">
        <v>37211.980000000003</v>
      </c>
    </row>
    <row r="64" spans="1:7" s="12" customFormat="1" ht="12.75" customHeight="1">
      <c r="A64" s="1" t="s">
        <v>64</v>
      </c>
      <c r="B64" s="13" t="s">
        <v>65</v>
      </c>
      <c r="C64" s="31"/>
      <c r="D64" s="14"/>
      <c r="E64" s="30"/>
      <c r="F64" s="87">
        <f>SUM(F65,F69)</f>
        <v>123661.47</v>
      </c>
      <c r="G64" s="87">
        <f>SUM(G65,G69)</f>
        <v>121025.06999999999</v>
      </c>
    </row>
    <row r="65" spans="1:7" s="12" customFormat="1" ht="12.75" customHeight="1">
      <c r="A65" s="30" t="s">
        <v>9</v>
      </c>
      <c r="B65" s="34" t="s">
        <v>66</v>
      </c>
      <c r="C65" s="35"/>
      <c r="D65" s="17"/>
      <c r="E65" s="30"/>
      <c r="F65" s="88">
        <f>SUM(F66:F68)</f>
        <v>28332</v>
      </c>
      <c r="G65" s="88">
        <f>SUM(G66:G68)</f>
        <v>28332</v>
      </c>
    </row>
    <row r="66" spans="1:7" s="12" customFormat="1">
      <c r="A66" s="23" t="s">
        <v>10</v>
      </c>
      <c r="B66" s="39"/>
      <c r="C66" s="43" t="s">
        <v>99</v>
      </c>
      <c r="D66" s="49"/>
      <c r="E66" s="85"/>
      <c r="F66" s="88"/>
      <c r="G66" s="88"/>
    </row>
    <row r="67" spans="1:7" s="12" customFormat="1" ht="12.75" customHeight="1">
      <c r="A67" s="23" t="s">
        <v>12</v>
      </c>
      <c r="B67" s="7"/>
      <c r="C67" s="43" t="s">
        <v>67</v>
      </c>
      <c r="D67" s="29"/>
      <c r="E67" s="30"/>
      <c r="F67" s="88">
        <v>28332</v>
      </c>
      <c r="G67" s="88">
        <v>28332</v>
      </c>
    </row>
    <row r="68" spans="1:7" s="12" customFormat="1" ht="12.75" customHeight="1">
      <c r="A68" s="23" t="s">
        <v>103</v>
      </c>
      <c r="B68" s="7"/>
      <c r="C68" s="43" t="s">
        <v>68</v>
      </c>
      <c r="D68" s="29"/>
      <c r="E68" s="83"/>
      <c r="F68" s="88"/>
      <c r="G68" s="88"/>
    </row>
    <row r="69" spans="1:7" s="61" customFormat="1" ht="12.75" customHeight="1">
      <c r="A69" s="56" t="s">
        <v>16</v>
      </c>
      <c r="B69" s="57" t="s">
        <v>69</v>
      </c>
      <c r="C69" s="58"/>
      <c r="D69" s="59"/>
      <c r="E69" s="56"/>
      <c r="F69" s="88">
        <f>SUM(F70:F75,F78:F83)</f>
        <v>95329.47</v>
      </c>
      <c r="G69" s="88">
        <f>SUM(G70:G75,G78:G83)</f>
        <v>92693.069999999992</v>
      </c>
    </row>
    <row r="70" spans="1:7" s="12" customFormat="1" ht="12.75" customHeight="1">
      <c r="A70" s="23" t="s">
        <v>18</v>
      </c>
      <c r="B70" s="7"/>
      <c r="C70" s="43" t="s">
        <v>102</v>
      </c>
      <c r="D70" s="25"/>
      <c r="E70" s="30"/>
      <c r="F70" s="88"/>
      <c r="G70" s="88"/>
    </row>
    <row r="71" spans="1:7" s="12" customFormat="1" ht="12.75" customHeight="1">
      <c r="A71" s="23" t="s">
        <v>20</v>
      </c>
      <c r="B71" s="39"/>
      <c r="C71" s="43" t="s">
        <v>108</v>
      </c>
      <c r="D71" s="49"/>
      <c r="E71" s="85"/>
      <c r="F71" s="88"/>
      <c r="G71" s="88"/>
    </row>
    <row r="72" spans="1:7" s="12" customFormat="1">
      <c r="A72" s="23" t="s">
        <v>22</v>
      </c>
      <c r="B72" s="39"/>
      <c r="C72" s="43" t="s">
        <v>100</v>
      </c>
      <c r="D72" s="49"/>
      <c r="E72" s="85"/>
      <c r="F72" s="88"/>
      <c r="G72" s="88"/>
    </row>
    <row r="73" spans="1:7" s="12" customFormat="1">
      <c r="A73" s="76" t="s">
        <v>24</v>
      </c>
      <c r="B73" s="50"/>
      <c r="C73" s="51" t="s">
        <v>85</v>
      </c>
      <c r="D73" s="52"/>
      <c r="E73" s="85"/>
      <c r="F73" s="88"/>
      <c r="G73" s="88"/>
    </row>
    <row r="74" spans="1:7" s="12" customFormat="1">
      <c r="A74" s="30" t="s">
        <v>26</v>
      </c>
      <c r="B74" s="24"/>
      <c r="C74" s="24" t="s">
        <v>86</v>
      </c>
      <c r="D74" s="25"/>
      <c r="E74" s="86"/>
      <c r="F74" s="88"/>
      <c r="G74" s="88"/>
    </row>
    <row r="75" spans="1:7" s="12" customFormat="1" ht="12.75" customHeight="1">
      <c r="A75" s="80" t="s">
        <v>28</v>
      </c>
      <c r="B75" s="58"/>
      <c r="C75" s="75" t="s">
        <v>101</v>
      </c>
      <c r="D75" s="62"/>
      <c r="E75" s="30"/>
      <c r="F75" s="88">
        <f>SUM(F76,F77)</f>
        <v>0</v>
      </c>
      <c r="G75" s="88">
        <f>SUM(G76,G77)</f>
        <v>0</v>
      </c>
    </row>
    <row r="76" spans="1:7" s="12" customFormat="1" ht="12.75" customHeight="1">
      <c r="A76" s="18" t="s">
        <v>128</v>
      </c>
      <c r="B76" s="26"/>
      <c r="C76" s="27"/>
      <c r="D76" s="46" t="s">
        <v>70</v>
      </c>
      <c r="E76" s="85"/>
      <c r="F76" s="88"/>
      <c r="G76" s="88"/>
    </row>
    <row r="77" spans="1:7" s="12" customFormat="1" ht="12.75" customHeight="1">
      <c r="A77" s="18" t="s">
        <v>129</v>
      </c>
      <c r="B77" s="26"/>
      <c r="C77" s="27"/>
      <c r="D77" s="46" t="s">
        <v>71</v>
      </c>
      <c r="E77" s="82"/>
      <c r="F77" s="88"/>
      <c r="G77" s="88"/>
    </row>
    <row r="78" spans="1:7" s="12" customFormat="1" ht="12.75" customHeight="1">
      <c r="A78" s="18" t="s">
        <v>30</v>
      </c>
      <c r="B78" s="53"/>
      <c r="C78" s="54" t="s">
        <v>72</v>
      </c>
      <c r="D78" s="55"/>
      <c r="E78" s="82"/>
      <c r="F78" s="88"/>
      <c r="G78" s="88"/>
    </row>
    <row r="79" spans="1:7" s="12" customFormat="1" ht="12.75" customHeight="1">
      <c r="A79" s="18" t="s">
        <v>32</v>
      </c>
      <c r="B79" s="33"/>
      <c r="C79" s="45" t="s">
        <v>112</v>
      </c>
      <c r="D79" s="47"/>
      <c r="E79" s="85"/>
      <c r="F79" s="88"/>
      <c r="G79" s="88"/>
    </row>
    <row r="80" spans="1:7" s="12" customFormat="1" ht="12.75" customHeight="1">
      <c r="A80" s="18" t="s">
        <v>34</v>
      </c>
      <c r="B80" s="7"/>
      <c r="C80" s="43" t="s">
        <v>73</v>
      </c>
      <c r="D80" s="29"/>
      <c r="E80" s="30" t="s">
        <v>140</v>
      </c>
      <c r="F80" s="88">
        <v>4602.91</v>
      </c>
      <c r="G80" s="88">
        <v>1966.51</v>
      </c>
    </row>
    <row r="81" spans="1:7" s="12" customFormat="1" ht="12.75" customHeight="1">
      <c r="A81" s="18" t="s">
        <v>35</v>
      </c>
      <c r="B81" s="7"/>
      <c r="C81" s="43" t="s">
        <v>74</v>
      </c>
      <c r="D81" s="29"/>
      <c r="E81" s="85"/>
      <c r="F81" s="88"/>
      <c r="G81" s="88"/>
    </row>
    <row r="82" spans="1:7" s="12" customFormat="1" ht="12.75" customHeight="1">
      <c r="A82" s="23" t="s">
        <v>127</v>
      </c>
      <c r="B82" s="26"/>
      <c r="C82" s="45" t="s">
        <v>92</v>
      </c>
      <c r="D82" s="46"/>
      <c r="E82" s="30"/>
      <c r="F82" s="88">
        <v>90726.56</v>
      </c>
      <c r="G82" s="88">
        <v>90726.56</v>
      </c>
    </row>
    <row r="83" spans="1:7" s="12" customFormat="1" ht="12.75" customHeight="1">
      <c r="A83" s="23" t="s">
        <v>130</v>
      </c>
      <c r="B83" s="7"/>
      <c r="C83" s="43" t="s">
        <v>75</v>
      </c>
      <c r="D83" s="29"/>
      <c r="E83" s="83"/>
      <c r="F83" s="88"/>
      <c r="G83" s="88"/>
    </row>
    <row r="84" spans="1:7" s="12" customFormat="1" ht="12.75" customHeight="1">
      <c r="A84" s="1" t="s">
        <v>76</v>
      </c>
      <c r="B84" s="36" t="s">
        <v>77</v>
      </c>
      <c r="C84" s="37"/>
      <c r="D84" s="38"/>
      <c r="E84" s="83"/>
      <c r="F84" s="87">
        <f>SUM(F85,F86,F89,F90)</f>
        <v>139.44999999995343</v>
      </c>
      <c r="G84" s="87">
        <f>SUM(G85,G86,G89,G90)</f>
        <v>0</v>
      </c>
    </row>
    <row r="85" spans="1:7" s="12" customFormat="1" ht="12.75" customHeight="1">
      <c r="A85" s="30" t="s">
        <v>9</v>
      </c>
      <c r="B85" s="6" t="s">
        <v>87</v>
      </c>
      <c r="C85" s="7"/>
      <c r="D85" s="5"/>
      <c r="E85" s="83"/>
      <c r="F85" s="88"/>
      <c r="G85" s="88"/>
    </row>
    <row r="86" spans="1:7" s="12" customFormat="1" ht="12.75" customHeight="1">
      <c r="A86" s="30" t="s">
        <v>16</v>
      </c>
      <c r="B86" s="34" t="s">
        <v>78</v>
      </c>
      <c r="C86" s="35"/>
      <c r="D86" s="17"/>
      <c r="E86" s="30"/>
      <c r="F86" s="88">
        <f>SUM(F87,F88)</f>
        <v>0</v>
      </c>
      <c r="G86" s="88">
        <f>SUM(G87,G88)</f>
        <v>0</v>
      </c>
    </row>
    <row r="87" spans="1:7" s="12" customFormat="1" ht="12.75" customHeight="1">
      <c r="A87" s="23" t="s">
        <v>18</v>
      </c>
      <c r="B87" s="7"/>
      <c r="C87" s="43" t="s">
        <v>79</v>
      </c>
      <c r="D87" s="29"/>
      <c r="E87" s="30"/>
      <c r="F87" s="88"/>
      <c r="G87" s="88"/>
    </row>
    <row r="88" spans="1:7" s="12" customFormat="1" ht="12.75" customHeight="1">
      <c r="A88" s="23" t="s">
        <v>20</v>
      </c>
      <c r="B88" s="7"/>
      <c r="C88" s="43" t="s">
        <v>80</v>
      </c>
      <c r="D88" s="29"/>
      <c r="E88" s="30"/>
      <c r="F88" s="88"/>
      <c r="G88" s="88"/>
    </row>
    <row r="89" spans="1:7" s="12" customFormat="1" ht="12.75" customHeight="1">
      <c r="A89" s="56" t="s">
        <v>36</v>
      </c>
      <c r="B89" s="27" t="s">
        <v>109</v>
      </c>
      <c r="C89" s="27"/>
      <c r="D89" s="28"/>
      <c r="E89" s="30"/>
      <c r="F89" s="88"/>
      <c r="G89" s="88"/>
    </row>
    <row r="90" spans="1:7" s="12" customFormat="1" ht="12.75" customHeight="1">
      <c r="A90" s="19" t="s">
        <v>44</v>
      </c>
      <c r="B90" s="20" t="s">
        <v>81</v>
      </c>
      <c r="C90" s="21"/>
      <c r="D90" s="22"/>
      <c r="E90" s="30"/>
      <c r="F90" s="88">
        <f>SUM(F91,F92)</f>
        <v>139.44999999995343</v>
      </c>
      <c r="G90" s="88">
        <f>SUM(G91,G92)</f>
        <v>0</v>
      </c>
    </row>
    <row r="91" spans="1:7" s="12" customFormat="1" ht="12.75" customHeight="1">
      <c r="A91" s="23" t="s">
        <v>120</v>
      </c>
      <c r="B91" s="31"/>
      <c r="C91" s="43" t="s">
        <v>106</v>
      </c>
      <c r="D91" s="10"/>
      <c r="E91" s="82"/>
      <c r="F91" s="88">
        <v>139.44999999995343</v>
      </c>
      <c r="G91" s="88"/>
    </row>
    <row r="92" spans="1:7" s="12" customFormat="1" ht="12.75" customHeight="1">
      <c r="A92" s="23" t="s">
        <v>121</v>
      </c>
      <c r="B92" s="31"/>
      <c r="C92" s="43" t="s">
        <v>107</v>
      </c>
      <c r="D92" s="10"/>
      <c r="E92" s="82"/>
      <c r="F92" s="88"/>
      <c r="G92" s="88"/>
    </row>
    <row r="93" spans="1:7" s="12" customFormat="1" ht="12.75" customHeight="1">
      <c r="A93" s="1" t="s">
        <v>88</v>
      </c>
      <c r="B93" s="36" t="s">
        <v>89</v>
      </c>
      <c r="C93" s="38"/>
      <c r="D93" s="38"/>
      <c r="E93" s="82"/>
      <c r="F93" s="87"/>
      <c r="G93" s="87"/>
    </row>
    <row r="94" spans="1:7" s="12" customFormat="1" ht="25.5" customHeight="1">
      <c r="A94" s="1"/>
      <c r="B94" s="152" t="s">
        <v>122</v>
      </c>
      <c r="C94" s="153"/>
      <c r="D94" s="154"/>
      <c r="E94" s="30"/>
      <c r="F94" s="89">
        <f>SUM(F59,F64,F84,F93)</f>
        <v>1458224.18</v>
      </c>
      <c r="G94" s="89">
        <f>SUM(G59,G64,G84,G93)</f>
        <v>1473908.76</v>
      </c>
    </row>
    <row r="95" spans="1:7" s="12" customFormat="1">
      <c r="A95" s="41"/>
      <c r="B95" s="40"/>
      <c r="C95" s="40"/>
      <c r="D95" s="40"/>
      <c r="E95" s="40"/>
      <c r="F95" s="42"/>
      <c r="G95" s="42"/>
    </row>
    <row r="96" spans="1:7" s="12" customFormat="1" ht="12.75" customHeight="1">
      <c r="A96" s="137" t="s">
        <v>141</v>
      </c>
      <c r="B96" s="137"/>
      <c r="C96" s="137"/>
      <c r="D96" s="137"/>
      <c r="E96" s="137"/>
      <c r="F96" s="148" t="s">
        <v>142</v>
      </c>
      <c r="G96" s="148"/>
    </row>
    <row r="97" spans="1:8" s="12" customFormat="1">
      <c r="A97" s="138" t="s">
        <v>125</v>
      </c>
      <c r="B97" s="138"/>
      <c r="C97" s="138"/>
      <c r="D97" s="138"/>
      <c r="E97" s="138"/>
      <c r="F97" s="138" t="s">
        <v>113</v>
      </c>
      <c r="G97" s="138"/>
    </row>
    <row r="98" spans="1:8" s="12" customFormat="1">
      <c r="A98" s="70"/>
      <c r="B98" s="70"/>
      <c r="C98" s="70"/>
      <c r="D98" s="70"/>
      <c r="E98" s="71"/>
      <c r="F98" s="9"/>
      <c r="G98" s="9"/>
    </row>
    <row r="99" spans="1:8" s="12" customFormat="1">
      <c r="A99" s="70"/>
      <c r="B99" s="70"/>
      <c r="C99" s="70"/>
      <c r="D99" s="70"/>
      <c r="E99" s="71"/>
      <c r="F99" s="9"/>
      <c r="G99" s="9"/>
    </row>
    <row r="100" spans="1:8" s="12" customFormat="1" ht="12.75" customHeight="1">
      <c r="E100" s="42"/>
      <c r="H100" s="90"/>
    </row>
  </sheetData>
  <mergeCells count="22">
    <mergeCell ref="A9:G9"/>
    <mergeCell ref="A12:E12"/>
    <mergeCell ref="A10:G11"/>
    <mergeCell ref="A13:G13"/>
    <mergeCell ref="E2:G2"/>
    <mergeCell ref="E3:G3"/>
    <mergeCell ref="A7:G7"/>
    <mergeCell ref="A8:G8"/>
    <mergeCell ref="A5:G6"/>
    <mergeCell ref="A96:E96"/>
    <mergeCell ref="A97:E97"/>
    <mergeCell ref="A14:G14"/>
    <mergeCell ref="A16:G16"/>
    <mergeCell ref="A17:G17"/>
    <mergeCell ref="D18:G18"/>
    <mergeCell ref="B19:D19"/>
    <mergeCell ref="F96:G96"/>
    <mergeCell ref="F97:G97"/>
    <mergeCell ref="B62:D62"/>
    <mergeCell ref="B94:D94"/>
    <mergeCell ref="C47:D47"/>
    <mergeCell ref="C53:D53"/>
  </mergeCells>
  <phoneticPr fontId="1" type="noConversion"/>
  <printOptions horizontalCentered="1"/>
  <pageMargins left="0.19685039370078741" right="0.15748031496062992" top="7.874015748031496E-2" bottom="0.19685039370078741" header="0" footer="0.19685039370078741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4"/>
  <sheetViews>
    <sheetView showGridLines="0" topLeftCell="A20" zoomScaleNormal="100" zoomScaleSheetLayoutView="100" workbookViewId="0">
      <selection activeCell="G54" sqref="G54"/>
    </sheetView>
  </sheetViews>
  <sheetFormatPr defaultRowHeight="12.75"/>
  <cols>
    <col min="1" max="1" width="8" style="91" customWidth="1"/>
    <col min="2" max="2" width="1.5703125" style="91" hidden="1" customWidth="1"/>
    <col min="3" max="3" width="30.140625" style="91" customWidth="1"/>
    <col min="4" max="4" width="18.28515625" style="91" customWidth="1"/>
    <col min="5" max="5" width="0" style="91" hidden="1" customWidth="1"/>
    <col min="6" max="6" width="11.7109375" style="91" customWidth="1"/>
    <col min="7" max="7" width="13.140625" style="91" customWidth="1"/>
    <col min="8" max="8" width="14.7109375" style="91" customWidth="1"/>
    <col min="9" max="9" width="15.85546875" style="91" customWidth="1"/>
    <col min="10" max="10" width="9.140625" style="91"/>
    <col min="11" max="11" width="9.140625" style="120"/>
    <col min="12" max="16384" width="9.140625" style="91"/>
  </cols>
  <sheetData>
    <row r="1" spans="1:9">
      <c r="G1" s="92"/>
      <c r="H1" s="92"/>
    </row>
    <row r="2" spans="1:9" ht="15.75">
      <c r="D2" s="93"/>
      <c r="G2" s="94" t="s">
        <v>143</v>
      </c>
      <c r="H2" s="95"/>
      <c r="I2" s="95"/>
    </row>
    <row r="3" spans="1:9" ht="15.75">
      <c r="G3" s="94" t="s">
        <v>114</v>
      </c>
      <c r="H3" s="95"/>
      <c r="I3" s="95"/>
    </row>
    <row r="5" spans="1:9" ht="15.75">
      <c r="A5" s="194" t="s">
        <v>144</v>
      </c>
      <c r="B5" s="195"/>
      <c r="C5" s="195"/>
      <c r="D5" s="195"/>
      <c r="E5" s="195"/>
      <c r="F5" s="195"/>
      <c r="G5" s="195"/>
      <c r="H5" s="195"/>
      <c r="I5" s="195"/>
    </row>
    <row r="6" spans="1:9" ht="15.75">
      <c r="A6" s="196" t="s">
        <v>145</v>
      </c>
      <c r="B6" s="195"/>
      <c r="C6" s="195"/>
      <c r="D6" s="195"/>
      <c r="E6" s="195"/>
      <c r="F6" s="195"/>
      <c r="G6" s="195"/>
      <c r="H6" s="195"/>
      <c r="I6" s="195"/>
    </row>
    <row r="7" spans="1:9" ht="15.75">
      <c r="A7" s="197" t="s">
        <v>132</v>
      </c>
      <c r="B7" s="198"/>
      <c r="C7" s="198"/>
      <c r="D7" s="198"/>
      <c r="E7" s="198"/>
      <c r="F7" s="198"/>
      <c r="G7" s="198"/>
      <c r="H7" s="198"/>
      <c r="I7" s="198"/>
    </row>
    <row r="8" spans="1:9" ht="15">
      <c r="A8" s="189" t="s">
        <v>146</v>
      </c>
      <c r="B8" s="190"/>
      <c r="C8" s="190"/>
      <c r="D8" s="190"/>
      <c r="E8" s="190"/>
      <c r="F8" s="190"/>
      <c r="G8" s="190"/>
      <c r="H8" s="190"/>
      <c r="I8" s="190"/>
    </row>
    <row r="9" spans="1:9" ht="15">
      <c r="A9" s="189" t="s">
        <v>147</v>
      </c>
      <c r="B9" s="190"/>
      <c r="C9" s="190"/>
      <c r="D9" s="190"/>
      <c r="E9" s="190"/>
      <c r="F9" s="190"/>
      <c r="G9" s="190"/>
      <c r="H9" s="190"/>
      <c r="I9" s="190"/>
    </row>
    <row r="10" spans="1:9" ht="15">
      <c r="A10" s="189" t="s">
        <v>148</v>
      </c>
      <c r="B10" s="190"/>
      <c r="C10" s="190"/>
      <c r="D10" s="190"/>
      <c r="E10" s="190"/>
      <c r="F10" s="190"/>
      <c r="G10" s="190"/>
      <c r="H10" s="190"/>
      <c r="I10" s="190"/>
    </row>
    <row r="11" spans="1:9" ht="15">
      <c r="A11" s="189" t="s">
        <v>149</v>
      </c>
      <c r="B11" s="195"/>
      <c r="C11" s="195"/>
      <c r="D11" s="195"/>
      <c r="E11" s="195"/>
      <c r="F11" s="195"/>
      <c r="G11" s="195"/>
      <c r="H11" s="195"/>
      <c r="I11" s="195"/>
    </row>
    <row r="12" spans="1:9" ht="15">
      <c r="A12" s="199"/>
      <c r="B12" s="190"/>
      <c r="C12" s="190"/>
      <c r="D12" s="190"/>
      <c r="E12" s="190"/>
      <c r="F12" s="190"/>
      <c r="G12" s="190"/>
      <c r="H12" s="190"/>
      <c r="I12" s="190"/>
    </row>
    <row r="13" spans="1:9" ht="15">
      <c r="A13" s="200" t="s">
        <v>150</v>
      </c>
      <c r="B13" s="201"/>
      <c r="C13" s="201"/>
      <c r="D13" s="201"/>
      <c r="E13" s="201"/>
      <c r="F13" s="201"/>
      <c r="G13" s="201"/>
      <c r="H13" s="201"/>
      <c r="I13" s="201"/>
    </row>
    <row r="14" spans="1:9" ht="15">
      <c r="A14" s="189"/>
      <c r="B14" s="190"/>
      <c r="C14" s="190"/>
      <c r="D14" s="190"/>
      <c r="E14" s="190"/>
      <c r="F14" s="190"/>
      <c r="G14" s="190"/>
      <c r="H14" s="190"/>
      <c r="I14" s="190"/>
    </row>
    <row r="15" spans="1:9" ht="15">
      <c r="A15" s="200" t="s">
        <v>228</v>
      </c>
      <c r="B15" s="201"/>
      <c r="C15" s="201"/>
      <c r="D15" s="201"/>
      <c r="E15" s="201"/>
      <c r="F15" s="201"/>
      <c r="G15" s="201"/>
      <c r="H15" s="201"/>
      <c r="I15" s="201"/>
    </row>
    <row r="16" spans="1:9" ht="9.75" customHeight="1">
      <c r="A16" s="96"/>
      <c r="B16" s="97"/>
      <c r="C16" s="97"/>
      <c r="D16" s="97"/>
      <c r="E16" s="97"/>
      <c r="F16" s="97"/>
      <c r="G16" s="97"/>
      <c r="H16" s="97"/>
      <c r="I16" s="97"/>
    </row>
    <row r="17" spans="1:11" ht="15">
      <c r="A17" s="189" t="s">
        <v>229</v>
      </c>
      <c r="B17" s="190"/>
      <c r="C17" s="190"/>
      <c r="D17" s="190"/>
      <c r="E17" s="190"/>
      <c r="F17" s="190"/>
      <c r="G17" s="190"/>
      <c r="H17" s="190"/>
      <c r="I17" s="190"/>
    </row>
    <row r="18" spans="1:11" ht="15">
      <c r="A18" s="189" t="s">
        <v>1</v>
      </c>
      <c r="B18" s="190"/>
      <c r="C18" s="190"/>
      <c r="D18" s="190"/>
      <c r="E18" s="190"/>
      <c r="F18" s="190"/>
      <c r="G18" s="190"/>
      <c r="H18" s="190"/>
      <c r="I18" s="190"/>
    </row>
    <row r="19" spans="1:11" s="97" customFormat="1" ht="15">
      <c r="A19" s="191" t="s">
        <v>151</v>
      </c>
      <c r="B19" s="190"/>
      <c r="C19" s="190"/>
      <c r="D19" s="190"/>
      <c r="E19" s="190"/>
      <c r="F19" s="190"/>
      <c r="G19" s="190"/>
      <c r="H19" s="190"/>
      <c r="I19" s="190"/>
      <c r="K19" s="119"/>
    </row>
    <row r="20" spans="1:11" s="99" customFormat="1" ht="50.1" customHeight="1">
      <c r="A20" s="192" t="s">
        <v>2</v>
      </c>
      <c r="B20" s="192"/>
      <c r="C20" s="192" t="s">
        <v>3</v>
      </c>
      <c r="D20" s="185"/>
      <c r="E20" s="185"/>
      <c r="F20" s="185"/>
      <c r="G20" s="98" t="s">
        <v>152</v>
      </c>
      <c r="H20" s="98" t="s">
        <v>153</v>
      </c>
      <c r="I20" s="98" t="s">
        <v>154</v>
      </c>
    </row>
    <row r="21" spans="1:11" ht="15.75">
      <c r="A21" s="100" t="s">
        <v>7</v>
      </c>
      <c r="B21" s="101" t="s">
        <v>155</v>
      </c>
      <c r="C21" s="188" t="s">
        <v>155</v>
      </c>
      <c r="D21" s="193"/>
      <c r="E21" s="193"/>
      <c r="F21" s="193"/>
      <c r="G21" s="102"/>
      <c r="H21" s="103">
        <f>SUM(H22,H27,H28)</f>
        <v>359645.21</v>
      </c>
      <c r="I21" s="103">
        <f>SUM(I22,I27,I28)</f>
        <v>451682.93</v>
      </c>
    </row>
    <row r="22" spans="1:11" ht="15.75">
      <c r="A22" s="104" t="s">
        <v>9</v>
      </c>
      <c r="B22" s="105" t="s">
        <v>156</v>
      </c>
      <c r="C22" s="187" t="s">
        <v>156</v>
      </c>
      <c r="D22" s="187"/>
      <c r="E22" s="187"/>
      <c r="F22" s="187"/>
      <c r="G22" s="106"/>
      <c r="H22" s="107">
        <f>SUM(H23:H26)</f>
        <v>357085.21</v>
      </c>
      <c r="I22" s="107">
        <v>433712.93</v>
      </c>
    </row>
    <row r="23" spans="1:11" ht="15.75">
      <c r="A23" s="104" t="s">
        <v>157</v>
      </c>
      <c r="B23" s="105" t="s">
        <v>61</v>
      </c>
      <c r="C23" s="187" t="s">
        <v>61</v>
      </c>
      <c r="D23" s="187"/>
      <c r="E23" s="187"/>
      <c r="F23" s="187"/>
      <c r="G23" s="106"/>
      <c r="H23" s="108">
        <v>248926.15</v>
      </c>
      <c r="I23" s="108">
        <v>297059.8</v>
      </c>
    </row>
    <row r="24" spans="1:11" ht="15.75">
      <c r="A24" s="104" t="s">
        <v>158</v>
      </c>
      <c r="B24" s="109" t="s">
        <v>159</v>
      </c>
      <c r="C24" s="184" t="s">
        <v>159</v>
      </c>
      <c r="D24" s="184"/>
      <c r="E24" s="184"/>
      <c r="F24" s="184"/>
      <c r="G24" s="106"/>
      <c r="H24" s="108">
        <v>98466.760000000009</v>
      </c>
      <c r="I24" s="108">
        <v>122416.98</v>
      </c>
    </row>
    <row r="25" spans="1:11" ht="15.75">
      <c r="A25" s="104" t="s">
        <v>160</v>
      </c>
      <c r="B25" s="105" t="s">
        <v>161</v>
      </c>
      <c r="C25" s="184" t="s">
        <v>161</v>
      </c>
      <c r="D25" s="184"/>
      <c r="E25" s="184"/>
      <c r="F25" s="184"/>
      <c r="G25" s="106"/>
      <c r="H25" s="108">
        <v>6990</v>
      </c>
      <c r="I25" s="108">
        <v>6987</v>
      </c>
    </row>
    <row r="26" spans="1:11" ht="15.75">
      <c r="A26" s="104" t="s">
        <v>162</v>
      </c>
      <c r="B26" s="109" t="s">
        <v>163</v>
      </c>
      <c r="C26" s="184" t="s">
        <v>163</v>
      </c>
      <c r="D26" s="184"/>
      <c r="E26" s="184"/>
      <c r="F26" s="184"/>
      <c r="G26" s="106"/>
      <c r="H26" s="108">
        <v>2702.3</v>
      </c>
      <c r="I26" s="108">
        <v>7249.1500000000005</v>
      </c>
    </row>
    <row r="27" spans="1:11" ht="15.75">
      <c r="A27" s="104" t="s">
        <v>16</v>
      </c>
      <c r="B27" s="105" t="s">
        <v>164</v>
      </c>
      <c r="C27" s="184" t="s">
        <v>164</v>
      </c>
      <c r="D27" s="184"/>
      <c r="E27" s="184"/>
      <c r="F27" s="184"/>
      <c r="G27" s="106"/>
      <c r="H27" s="107"/>
      <c r="I27" s="110"/>
    </row>
    <row r="28" spans="1:11" ht="15.75">
      <c r="A28" s="104" t="s">
        <v>36</v>
      </c>
      <c r="B28" s="105" t="s">
        <v>165</v>
      </c>
      <c r="C28" s="184" t="s">
        <v>165</v>
      </c>
      <c r="D28" s="184"/>
      <c r="E28" s="184"/>
      <c r="F28" s="184"/>
      <c r="G28" s="106" t="s">
        <v>226</v>
      </c>
      <c r="H28" s="107">
        <f>IF(TYPE(H29)=1,H29,0)-IF(TYPE(H30)=1,H30,0)</f>
        <v>2560</v>
      </c>
      <c r="I28" s="107">
        <v>17970</v>
      </c>
    </row>
    <row r="29" spans="1:11" ht="15.75">
      <c r="A29" s="104" t="s">
        <v>166</v>
      </c>
      <c r="B29" s="109" t="s">
        <v>167</v>
      </c>
      <c r="C29" s="184" t="s">
        <v>167</v>
      </c>
      <c r="D29" s="184"/>
      <c r="E29" s="184"/>
      <c r="F29" s="184"/>
      <c r="G29" s="106"/>
      <c r="H29" s="108">
        <v>2560</v>
      </c>
      <c r="I29" s="108">
        <v>17970</v>
      </c>
    </row>
    <row r="30" spans="1:11" ht="15.75">
      <c r="A30" s="104" t="s">
        <v>168</v>
      </c>
      <c r="B30" s="109" t="s">
        <v>169</v>
      </c>
      <c r="C30" s="184" t="s">
        <v>169</v>
      </c>
      <c r="D30" s="184"/>
      <c r="E30" s="184"/>
      <c r="F30" s="184"/>
      <c r="G30" s="106"/>
      <c r="H30" s="108"/>
      <c r="I30" s="108"/>
    </row>
    <row r="31" spans="1:11" ht="15.75">
      <c r="A31" s="100" t="s">
        <v>46</v>
      </c>
      <c r="B31" s="101" t="s">
        <v>170</v>
      </c>
      <c r="C31" s="188" t="s">
        <v>170</v>
      </c>
      <c r="D31" s="188"/>
      <c r="E31" s="188"/>
      <c r="F31" s="188"/>
      <c r="G31" s="102"/>
      <c r="H31" s="103">
        <f>SUM(H32:H45)</f>
        <v>359505.76</v>
      </c>
      <c r="I31" s="103">
        <f>SUM(I32:I45)</f>
        <v>452515.20999999996</v>
      </c>
    </row>
    <row r="32" spans="1:11" ht="15.75">
      <c r="A32" s="104" t="s">
        <v>9</v>
      </c>
      <c r="B32" s="105" t="s">
        <v>171</v>
      </c>
      <c r="C32" s="184" t="s">
        <v>172</v>
      </c>
      <c r="D32" s="186"/>
      <c r="E32" s="186"/>
      <c r="F32" s="186"/>
      <c r="G32" s="106" t="s">
        <v>227</v>
      </c>
      <c r="H32" s="108">
        <v>295357.03000000003</v>
      </c>
      <c r="I32" s="108">
        <v>377869.25999999995</v>
      </c>
    </row>
    <row r="33" spans="1:9" ht="15.75">
      <c r="A33" s="104" t="s">
        <v>16</v>
      </c>
      <c r="B33" s="105" t="s">
        <v>173</v>
      </c>
      <c r="C33" s="184" t="s">
        <v>174</v>
      </c>
      <c r="D33" s="186"/>
      <c r="E33" s="186"/>
      <c r="F33" s="186"/>
      <c r="G33" s="106"/>
      <c r="H33" s="108">
        <v>18276.23</v>
      </c>
      <c r="I33" s="108">
        <v>18421.169999999998</v>
      </c>
    </row>
    <row r="34" spans="1:9" ht="15.75">
      <c r="A34" s="104" t="s">
        <v>36</v>
      </c>
      <c r="B34" s="105" t="s">
        <v>175</v>
      </c>
      <c r="C34" s="184" t="s">
        <v>176</v>
      </c>
      <c r="D34" s="186"/>
      <c r="E34" s="186"/>
      <c r="F34" s="186"/>
      <c r="G34" s="106"/>
      <c r="H34" s="108">
        <v>16959.420000000002</v>
      </c>
      <c r="I34" s="108">
        <v>17190.78</v>
      </c>
    </row>
    <row r="35" spans="1:9" ht="15.75">
      <c r="A35" s="104" t="s">
        <v>44</v>
      </c>
      <c r="B35" s="105" t="s">
        <v>177</v>
      </c>
      <c r="C35" s="187" t="s">
        <v>178</v>
      </c>
      <c r="D35" s="186"/>
      <c r="E35" s="186"/>
      <c r="F35" s="186"/>
      <c r="G35" s="106"/>
      <c r="H35" s="108"/>
      <c r="I35" s="108">
        <v>184.81</v>
      </c>
    </row>
    <row r="36" spans="1:9" ht="15.75">
      <c r="A36" s="104" t="s">
        <v>56</v>
      </c>
      <c r="B36" s="105" t="s">
        <v>179</v>
      </c>
      <c r="C36" s="187" t="s">
        <v>180</v>
      </c>
      <c r="D36" s="186"/>
      <c r="E36" s="186"/>
      <c r="F36" s="186"/>
      <c r="G36" s="106"/>
      <c r="H36" s="108">
        <v>1858.2</v>
      </c>
      <c r="I36" s="108">
        <v>2398.3000000000002</v>
      </c>
    </row>
    <row r="37" spans="1:9" ht="15.75">
      <c r="A37" s="104" t="s">
        <v>181</v>
      </c>
      <c r="B37" s="105" t="s">
        <v>182</v>
      </c>
      <c r="C37" s="187" t="s">
        <v>183</v>
      </c>
      <c r="D37" s="186"/>
      <c r="E37" s="186"/>
      <c r="F37" s="186"/>
      <c r="G37" s="106"/>
      <c r="H37" s="108">
        <v>1030.95</v>
      </c>
      <c r="I37" s="108">
        <v>1448</v>
      </c>
    </row>
    <row r="38" spans="1:9" ht="15.75">
      <c r="A38" s="104" t="s">
        <v>184</v>
      </c>
      <c r="B38" s="105" t="s">
        <v>185</v>
      </c>
      <c r="C38" s="187" t="s">
        <v>186</v>
      </c>
      <c r="D38" s="186"/>
      <c r="E38" s="186"/>
      <c r="F38" s="186"/>
      <c r="G38" s="106"/>
      <c r="H38" s="108">
        <v>592.41999999999996</v>
      </c>
      <c r="I38" s="108"/>
    </row>
    <row r="39" spans="1:9" ht="15.75">
      <c r="A39" s="104" t="s">
        <v>187</v>
      </c>
      <c r="B39" s="105" t="s">
        <v>188</v>
      </c>
      <c r="C39" s="184" t="s">
        <v>188</v>
      </c>
      <c r="D39" s="186"/>
      <c r="E39" s="186"/>
      <c r="F39" s="186"/>
      <c r="G39" s="106"/>
      <c r="H39" s="108"/>
      <c r="I39" s="108"/>
    </row>
    <row r="40" spans="1:9" ht="15.75">
      <c r="A40" s="104" t="s">
        <v>189</v>
      </c>
      <c r="B40" s="105" t="s">
        <v>190</v>
      </c>
      <c r="C40" s="187" t="s">
        <v>190</v>
      </c>
      <c r="D40" s="186"/>
      <c r="E40" s="186"/>
      <c r="F40" s="186"/>
      <c r="G40" s="106"/>
      <c r="H40" s="108">
        <v>20256.84</v>
      </c>
      <c r="I40" s="108">
        <v>31564.579999999998</v>
      </c>
    </row>
    <row r="41" spans="1:9" ht="15.75" customHeight="1">
      <c r="A41" s="104" t="s">
        <v>191</v>
      </c>
      <c r="B41" s="105" t="s">
        <v>192</v>
      </c>
      <c r="C41" s="184" t="s">
        <v>193</v>
      </c>
      <c r="D41" s="185"/>
      <c r="E41" s="185"/>
      <c r="F41" s="185"/>
      <c r="G41" s="106"/>
      <c r="H41" s="108"/>
      <c r="I41" s="108"/>
    </row>
    <row r="42" spans="1:9" ht="15.75" customHeight="1">
      <c r="A42" s="104" t="s">
        <v>194</v>
      </c>
      <c r="B42" s="105" t="s">
        <v>195</v>
      </c>
      <c r="C42" s="184" t="s">
        <v>196</v>
      </c>
      <c r="D42" s="186"/>
      <c r="E42" s="186"/>
      <c r="F42" s="186"/>
      <c r="G42" s="106"/>
      <c r="H42" s="108"/>
      <c r="I42" s="108"/>
    </row>
    <row r="43" spans="1:9" ht="15.75">
      <c r="A43" s="104" t="s">
        <v>197</v>
      </c>
      <c r="B43" s="105" t="s">
        <v>198</v>
      </c>
      <c r="C43" s="184" t="s">
        <v>199</v>
      </c>
      <c r="D43" s="186"/>
      <c r="E43" s="186"/>
      <c r="F43" s="186"/>
      <c r="G43" s="106"/>
      <c r="H43" s="108"/>
      <c r="I43" s="108"/>
    </row>
    <row r="44" spans="1:9" ht="15.75">
      <c r="A44" s="104" t="s">
        <v>200</v>
      </c>
      <c r="B44" s="105" t="s">
        <v>201</v>
      </c>
      <c r="C44" s="184" t="s">
        <v>202</v>
      </c>
      <c r="D44" s="186"/>
      <c r="E44" s="186"/>
      <c r="F44" s="186"/>
      <c r="G44" s="106"/>
      <c r="H44" s="108">
        <v>5174.67</v>
      </c>
      <c r="I44" s="108">
        <v>3438.3099999999995</v>
      </c>
    </row>
    <row r="45" spans="1:9" ht="15.75">
      <c r="A45" s="104" t="s">
        <v>203</v>
      </c>
      <c r="B45" s="105" t="s">
        <v>204</v>
      </c>
      <c r="C45" s="180" t="s">
        <v>205</v>
      </c>
      <c r="D45" s="181"/>
      <c r="E45" s="181"/>
      <c r="F45" s="182"/>
      <c r="G45" s="106"/>
      <c r="H45" s="108"/>
      <c r="I45" s="108"/>
    </row>
    <row r="46" spans="1:9" ht="15.75">
      <c r="A46" s="101" t="s">
        <v>48</v>
      </c>
      <c r="B46" s="111" t="s">
        <v>206</v>
      </c>
      <c r="C46" s="173" t="s">
        <v>206</v>
      </c>
      <c r="D46" s="174"/>
      <c r="E46" s="174"/>
      <c r="F46" s="175"/>
      <c r="G46" s="102"/>
      <c r="H46" s="103">
        <v>139.44999999999999</v>
      </c>
      <c r="I46" s="103">
        <v>-1149.1300000000001</v>
      </c>
    </row>
    <row r="47" spans="1:9" ht="15.75">
      <c r="A47" s="101" t="s">
        <v>59</v>
      </c>
      <c r="B47" s="101" t="s">
        <v>207</v>
      </c>
      <c r="C47" s="179" t="s">
        <v>207</v>
      </c>
      <c r="D47" s="174"/>
      <c r="E47" s="174"/>
      <c r="F47" s="175"/>
      <c r="G47" s="112"/>
      <c r="H47" s="103"/>
      <c r="I47" s="103">
        <v>1149.1300000000001</v>
      </c>
    </row>
    <row r="48" spans="1:9" ht="15.75">
      <c r="A48" s="109" t="s">
        <v>208</v>
      </c>
      <c r="B48" s="105" t="s">
        <v>209</v>
      </c>
      <c r="C48" s="180" t="s">
        <v>210</v>
      </c>
      <c r="D48" s="181"/>
      <c r="E48" s="181"/>
      <c r="F48" s="182"/>
      <c r="G48" s="113"/>
      <c r="H48" s="107"/>
      <c r="I48" s="108">
        <v>1149.1300000000001</v>
      </c>
    </row>
    <row r="49" spans="1:11" ht="15.75">
      <c r="A49" s="109" t="s">
        <v>16</v>
      </c>
      <c r="B49" s="105" t="s">
        <v>211</v>
      </c>
      <c r="C49" s="180" t="s">
        <v>211</v>
      </c>
      <c r="D49" s="181"/>
      <c r="E49" s="181"/>
      <c r="F49" s="182"/>
      <c r="G49" s="113"/>
      <c r="H49" s="108"/>
      <c r="I49" s="108"/>
    </row>
    <row r="50" spans="1:11" ht="15.75">
      <c r="A50" s="109" t="s">
        <v>212</v>
      </c>
      <c r="B50" s="105" t="s">
        <v>213</v>
      </c>
      <c r="C50" s="180" t="s">
        <v>214</v>
      </c>
      <c r="D50" s="181"/>
      <c r="E50" s="181"/>
      <c r="F50" s="182"/>
      <c r="G50" s="113"/>
      <c r="H50" s="108"/>
      <c r="I50" s="108"/>
    </row>
    <row r="51" spans="1:11" ht="15.75">
      <c r="A51" s="101" t="s">
        <v>64</v>
      </c>
      <c r="B51" s="111" t="s">
        <v>215</v>
      </c>
      <c r="C51" s="173" t="s">
        <v>215</v>
      </c>
      <c r="D51" s="174"/>
      <c r="E51" s="174"/>
      <c r="F51" s="175"/>
      <c r="G51" s="112"/>
      <c r="H51" s="108"/>
      <c r="I51" s="108"/>
    </row>
    <row r="52" spans="1:11" ht="30" customHeight="1">
      <c r="A52" s="101" t="s">
        <v>76</v>
      </c>
      <c r="B52" s="111" t="s">
        <v>216</v>
      </c>
      <c r="C52" s="183" t="s">
        <v>216</v>
      </c>
      <c r="D52" s="177"/>
      <c r="E52" s="177"/>
      <c r="F52" s="178"/>
      <c r="G52" s="112"/>
      <c r="H52" s="108"/>
      <c r="I52" s="108"/>
    </row>
    <row r="53" spans="1:11" ht="15.75">
      <c r="A53" s="101" t="s">
        <v>88</v>
      </c>
      <c r="B53" s="111" t="s">
        <v>217</v>
      </c>
      <c r="C53" s="173" t="s">
        <v>217</v>
      </c>
      <c r="D53" s="174"/>
      <c r="E53" s="174"/>
      <c r="F53" s="175"/>
      <c r="G53" s="112"/>
      <c r="H53" s="108"/>
      <c r="I53" s="108"/>
    </row>
    <row r="54" spans="1:11" ht="30" customHeight="1">
      <c r="A54" s="101" t="s">
        <v>218</v>
      </c>
      <c r="B54" s="101" t="s">
        <v>219</v>
      </c>
      <c r="C54" s="176" t="s">
        <v>219</v>
      </c>
      <c r="D54" s="177"/>
      <c r="E54" s="177"/>
      <c r="F54" s="178"/>
      <c r="G54" s="112"/>
      <c r="H54" s="103">
        <f>SUM(H46,H47,H51,H52,H53)</f>
        <v>139.44999999999999</v>
      </c>
      <c r="I54" s="103">
        <f>SUM(I46,I47,I51,I52,I53)</f>
        <v>0</v>
      </c>
    </row>
    <row r="55" spans="1:11" ht="15.75">
      <c r="A55" s="101" t="s">
        <v>9</v>
      </c>
      <c r="B55" s="101" t="s">
        <v>220</v>
      </c>
      <c r="C55" s="179" t="s">
        <v>220</v>
      </c>
      <c r="D55" s="174"/>
      <c r="E55" s="174"/>
      <c r="F55" s="175"/>
      <c r="G55" s="112"/>
      <c r="H55" s="108"/>
      <c r="I55" s="108"/>
    </row>
    <row r="56" spans="1:11" ht="15.75">
      <c r="A56" s="101" t="s">
        <v>221</v>
      </c>
      <c r="B56" s="111" t="s">
        <v>222</v>
      </c>
      <c r="C56" s="173" t="s">
        <v>222</v>
      </c>
      <c r="D56" s="174"/>
      <c r="E56" s="174"/>
      <c r="F56" s="175"/>
      <c r="G56" s="112"/>
      <c r="H56" s="103">
        <f>SUM(H54,H55)</f>
        <v>139.44999999999999</v>
      </c>
      <c r="I56" s="103">
        <f>SUM(I54,I55)</f>
        <v>0</v>
      </c>
    </row>
    <row r="57" spans="1:11" ht="15.75">
      <c r="A57" s="109" t="s">
        <v>9</v>
      </c>
      <c r="B57" s="105" t="s">
        <v>223</v>
      </c>
      <c r="C57" s="180" t="s">
        <v>223</v>
      </c>
      <c r="D57" s="181"/>
      <c r="E57" s="181"/>
      <c r="F57" s="182"/>
      <c r="G57" s="113"/>
      <c r="H57" s="107"/>
      <c r="I57" s="107"/>
    </row>
    <row r="58" spans="1:11" ht="15.75">
      <c r="A58" s="109" t="s">
        <v>16</v>
      </c>
      <c r="B58" s="105" t="s">
        <v>224</v>
      </c>
      <c r="C58" s="180" t="s">
        <v>224</v>
      </c>
      <c r="D58" s="181"/>
      <c r="E58" s="181"/>
      <c r="F58" s="182"/>
      <c r="G58" s="113"/>
      <c r="H58" s="107"/>
      <c r="I58" s="107"/>
    </row>
    <row r="59" spans="1:11">
      <c r="A59" s="114"/>
      <c r="B59" s="114"/>
      <c r="C59" s="114"/>
      <c r="D59" s="114"/>
      <c r="G59" s="115"/>
      <c r="H59" s="115"/>
      <c r="I59" s="115"/>
    </row>
    <row r="60" spans="1:11" ht="15.75">
      <c r="A60" s="169" t="s">
        <v>230</v>
      </c>
      <c r="B60" s="169"/>
      <c r="C60" s="169"/>
      <c r="D60" s="169"/>
      <c r="E60" s="169"/>
      <c r="F60" s="169"/>
      <c r="G60" s="169"/>
      <c r="H60" s="170" t="s">
        <v>142</v>
      </c>
      <c r="I60" s="170"/>
    </row>
    <row r="61" spans="1:11" s="97" customFormat="1" ht="34.5" customHeight="1">
      <c r="A61" s="171" t="s">
        <v>225</v>
      </c>
      <c r="B61" s="171"/>
      <c r="C61" s="171"/>
      <c r="D61" s="171"/>
      <c r="E61" s="171"/>
      <c r="F61" s="171"/>
      <c r="G61" s="171"/>
      <c r="H61" s="172" t="s">
        <v>113</v>
      </c>
      <c r="I61" s="172"/>
      <c r="K61" s="119"/>
    </row>
    <row r="64" spans="1:11" ht="12.75" customHeight="1">
      <c r="A64" s="116"/>
      <c r="B64" s="116"/>
      <c r="C64" s="116"/>
      <c r="D64" s="116"/>
      <c r="E64" s="117"/>
      <c r="F64" s="116"/>
      <c r="G64" s="116"/>
      <c r="H64" s="118"/>
      <c r="I64" s="116"/>
      <c r="J64" s="116"/>
      <c r="K64" s="116"/>
    </row>
  </sheetData>
  <mergeCells count="58">
    <mergeCell ref="A17:I17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C28:F28"/>
    <mergeCell ref="A18:I18"/>
    <mergeCell ref="A19:I19"/>
    <mergeCell ref="A20:B20"/>
    <mergeCell ref="C20:F20"/>
    <mergeCell ref="C21:F21"/>
    <mergeCell ref="C22:F22"/>
    <mergeCell ref="C23:F23"/>
    <mergeCell ref="C24:F24"/>
    <mergeCell ref="C25:F25"/>
    <mergeCell ref="C26:F26"/>
    <mergeCell ref="C27:F27"/>
    <mergeCell ref="C40:F40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52:F52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A60:G60"/>
    <mergeCell ref="H60:I60"/>
    <mergeCell ref="A61:G61"/>
    <mergeCell ref="H61:I61"/>
    <mergeCell ref="C53:F53"/>
    <mergeCell ref="C54:F54"/>
    <mergeCell ref="C55:F55"/>
    <mergeCell ref="C56:F56"/>
    <mergeCell ref="C57:F57"/>
    <mergeCell ref="C58:F58"/>
  </mergeCells>
  <printOptions horizontalCentered="1"/>
  <pageMargins left="0.19685039370078741" right="0.19685039370078741" top="0.19685039370078741" bottom="0.39370078740157483" header="0.11811023622047245" footer="0.51181102362204722"/>
  <pageSetup paperSize="9" scale="70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V28"/>
  <sheetViews>
    <sheetView showGridLines="0" tabSelected="1" zoomScale="80" zoomScaleNormal="80" zoomScaleSheetLayoutView="75" workbookViewId="0">
      <selection activeCell="D2" sqref="D2"/>
    </sheetView>
  </sheetViews>
  <sheetFormatPr defaultRowHeight="15"/>
  <cols>
    <col min="1" max="1" width="6" style="121" customWidth="1"/>
    <col min="2" max="2" width="32.85546875" style="94" customWidth="1"/>
    <col min="3" max="10" width="15.7109375" style="94" customWidth="1"/>
    <col min="11" max="11" width="13.140625" style="94" customWidth="1"/>
    <col min="12" max="13" width="15.7109375" style="94" customWidth="1"/>
    <col min="14" max="16" width="9.140625" style="94"/>
    <col min="17" max="17" width="50.140625" style="94" customWidth="1"/>
    <col min="18" max="18" width="9.140625" style="94"/>
    <col min="19" max="19" width="50.85546875" style="94" customWidth="1"/>
    <col min="20" max="20" width="9.140625" style="94"/>
    <col min="21" max="21" width="49.7109375" style="94" customWidth="1"/>
    <col min="22" max="16384" width="9.140625" style="94"/>
  </cols>
  <sheetData>
    <row r="1" spans="1:13">
      <c r="I1" s="122"/>
      <c r="J1" s="122"/>
      <c r="K1" s="122"/>
    </row>
    <row r="2" spans="1:13">
      <c r="I2" s="94" t="s">
        <v>231</v>
      </c>
    </row>
    <row r="4" spans="1:13">
      <c r="A4" s="202" t="s">
        <v>232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>
      <c r="A5" s="202" t="s">
        <v>233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</row>
    <row r="7" spans="1:13">
      <c r="A7" s="202" t="s">
        <v>234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</row>
    <row r="9" spans="1:13" ht="15" customHeight="1">
      <c r="A9" s="204" t="s">
        <v>2</v>
      </c>
      <c r="B9" s="204" t="s">
        <v>235</v>
      </c>
      <c r="C9" s="204" t="s">
        <v>236</v>
      </c>
      <c r="D9" s="204" t="s">
        <v>237</v>
      </c>
      <c r="E9" s="204"/>
      <c r="F9" s="204"/>
      <c r="G9" s="204"/>
      <c r="H9" s="204"/>
      <c r="I9" s="204"/>
      <c r="J9" s="205"/>
      <c r="K9" s="205"/>
      <c r="L9" s="204"/>
      <c r="M9" s="204" t="s">
        <v>238</v>
      </c>
    </row>
    <row r="10" spans="1:13" ht="123" customHeight="1">
      <c r="A10" s="204"/>
      <c r="B10" s="204"/>
      <c r="C10" s="204"/>
      <c r="D10" s="123" t="s">
        <v>239</v>
      </c>
      <c r="E10" s="123" t="s">
        <v>240</v>
      </c>
      <c r="F10" s="123" t="s">
        <v>241</v>
      </c>
      <c r="G10" s="123" t="s">
        <v>242</v>
      </c>
      <c r="H10" s="123" t="s">
        <v>243</v>
      </c>
      <c r="I10" s="124" t="s">
        <v>244</v>
      </c>
      <c r="J10" s="123" t="s">
        <v>245</v>
      </c>
      <c r="K10" s="125" t="s">
        <v>246</v>
      </c>
      <c r="L10" s="126" t="s">
        <v>247</v>
      </c>
      <c r="M10" s="204"/>
    </row>
    <row r="11" spans="1:13">
      <c r="A11" s="127">
        <v>1</v>
      </c>
      <c r="B11" s="127">
        <v>2</v>
      </c>
      <c r="C11" s="127">
        <v>3</v>
      </c>
      <c r="D11" s="127">
        <v>4</v>
      </c>
      <c r="E11" s="127">
        <v>5</v>
      </c>
      <c r="F11" s="127">
        <v>6</v>
      </c>
      <c r="G11" s="127">
        <v>7</v>
      </c>
      <c r="H11" s="127">
        <v>8</v>
      </c>
      <c r="I11" s="127">
        <v>9</v>
      </c>
      <c r="J11" s="127">
        <v>10</v>
      </c>
      <c r="K11" s="128" t="s">
        <v>248</v>
      </c>
      <c r="L11" s="127">
        <v>12</v>
      </c>
      <c r="M11" s="127">
        <v>13</v>
      </c>
    </row>
    <row r="12" spans="1:13" ht="71.25">
      <c r="A12" s="123" t="s">
        <v>249</v>
      </c>
      <c r="B12" s="129" t="s">
        <v>250</v>
      </c>
      <c r="C12" s="130">
        <f t="shared" ref="C12:L12" si="0">SUM(C13:C14)</f>
        <v>180398.35000000003</v>
      </c>
      <c r="D12" s="130">
        <f t="shared" si="0"/>
        <v>247483.17</v>
      </c>
      <c r="E12" s="130">
        <f t="shared" si="0"/>
        <v>0</v>
      </c>
      <c r="F12" s="130">
        <f t="shared" si="0"/>
        <v>0</v>
      </c>
      <c r="G12" s="130">
        <f t="shared" si="0"/>
        <v>0</v>
      </c>
      <c r="H12" s="130">
        <f t="shared" si="0"/>
        <v>0</v>
      </c>
      <c r="I12" s="130">
        <f t="shared" si="0"/>
        <v>-250309.17</v>
      </c>
      <c r="J12" s="130">
        <f t="shared" si="0"/>
        <v>0</v>
      </c>
      <c r="K12" s="130">
        <f t="shared" si="0"/>
        <v>0</v>
      </c>
      <c r="L12" s="130">
        <f t="shared" si="0"/>
        <v>0</v>
      </c>
      <c r="M12" s="130">
        <f t="shared" ref="M12:M24" si="1">SUM(C12:L12)</f>
        <v>177572.35</v>
      </c>
    </row>
    <row r="13" spans="1:13" ht="15" customHeight="1">
      <c r="A13" s="131" t="s">
        <v>251</v>
      </c>
      <c r="B13" s="132" t="s">
        <v>252</v>
      </c>
      <c r="C13" s="133">
        <v>180398.35000000003</v>
      </c>
      <c r="D13" s="133">
        <v>19180.29</v>
      </c>
      <c r="E13" s="133"/>
      <c r="F13" s="133"/>
      <c r="G13" s="133"/>
      <c r="H13" s="133"/>
      <c r="I13" s="133">
        <v>-22006.29</v>
      </c>
      <c r="J13" s="133"/>
      <c r="K13" s="133"/>
      <c r="L13" s="133"/>
      <c r="M13" s="130">
        <f t="shared" si="1"/>
        <v>177572.35000000003</v>
      </c>
    </row>
    <row r="14" spans="1:13" ht="15" customHeight="1">
      <c r="A14" s="131" t="s">
        <v>253</v>
      </c>
      <c r="B14" s="132" t="s">
        <v>254</v>
      </c>
      <c r="C14" s="133"/>
      <c r="D14" s="133">
        <v>228302.88</v>
      </c>
      <c r="E14" s="133"/>
      <c r="F14" s="133"/>
      <c r="G14" s="133"/>
      <c r="H14" s="133"/>
      <c r="I14" s="133">
        <v>-228302.88</v>
      </c>
      <c r="J14" s="133"/>
      <c r="K14" s="133"/>
      <c r="L14" s="133"/>
      <c r="M14" s="130">
        <f t="shared" si="1"/>
        <v>0</v>
      </c>
    </row>
    <row r="15" spans="1:13" ht="74.25" customHeight="1">
      <c r="A15" s="123" t="s">
        <v>255</v>
      </c>
      <c r="B15" s="129" t="s">
        <v>256</v>
      </c>
      <c r="C15" s="130">
        <f t="shared" ref="C15:L15" si="2">SUM(C16:C17)</f>
        <v>749764.62999999989</v>
      </c>
      <c r="D15" s="130">
        <f t="shared" si="2"/>
        <v>88505.209999999992</v>
      </c>
      <c r="E15" s="130">
        <f t="shared" si="2"/>
        <v>0</v>
      </c>
      <c r="F15" s="130">
        <f t="shared" si="2"/>
        <v>0</v>
      </c>
      <c r="G15" s="130">
        <f t="shared" si="2"/>
        <v>0</v>
      </c>
      <c r="H15" s="130">
        <f t="shared" si="2"/>
        <v>0</v>
      </c>
      <c r="I15" s="130">
        <f t="shared" si="2"/>
        <v>-95419.44</v>
      </c>
      <c r="J15" s="130">
        <f t="shared" si="2"/>
        <v>0</v>
      </c>
      <c r="K15" s="130">
        <f t="shared" si="2"/>
        <v>0</v>
      </c>
      <c r="L15" s="130">
        <f t="shared" si="2"/>
        <v>0</v>
      </c>
      <c r="M15" s="130">
        <f t="shared" si="1"/>
        <v>742850.39999999991</v>
      </c>
    </row>
    <row r="16" spans="1:13" ht="15" customHeight="1">
      <c r="A16" s="131" t="s">
        <v>257</v>
      </c>
      <c r="B16" s="132" t="s">
        <v>252</v>
      </c>
      <c r="C16" s="133">
        <v>749764.62999999989</v>
      </c>
      <c r="D16" s="133">
        <v>1477.98</v>
      </c>
      <c r="E16" s="133"/>
      <c r="F16" s="133"/>
      <c r="G16" s="133"/>
      <c r="H16" s="133"/>
      <c r="I16" s="133">
        <v>-8392.2099999999991</v>
      </c>
      <c r="J16" s="133"/>
      <c r="K16" s="133"/>
      <c r="L16" s="133"/>
      <c r="M16" s="130">
        <f t="shared" si="1"/>
        <v>742850.39999999991</v>
      </c>
    </row>
    <row r="17" spans="1:22" ht="15" customHeight="1">
      <c r="A17" s="131" t="s">
        <v>258</v>
      </c>
      <c r="B17" s="132" t="s">
        <v>254</v>
      </c>
      <c r="C17" s="133"/>
      <c r="D17" s="133">
        <v>87027.23</v>
      </c>
      <c r="E17" s="133"/>
      <c r="F17" s="133"/>
      <c r="G17" s="133"/>
      <c r="H17" s="133"/>
      <c r="I17" s="133">
        <v>-87027.23</v>
      </c>
      <c r="J17" s="133"/>
      <c r="K17" s="133"/>
      <c r="L17" s="133"/>
      <c r="M17" s="130">
        <f>SUM(C17:L17)</f>
        <v>0</v>
      </c>
    </row>
    <row r="18" spans="1:22" ht="114.75" customHeight="1">
      <c r="A18" s="123" t="s">
        <v>259</v>
      </c>
      <c r="B18" s="129" t="s">
        <v>260</v>
      </c>
      <c r="C18" s="130">
        <f t="shared" ref="C18:L18" si="3">SUM(C19:C20)</f>
        <v>385508.73000000004</v>
      </c>
      <c r="D18" s="130">
        <f t="shared" si="3"/>
        <v>0</v>
      </c>
      <c r="E18" s="130">
        <f t="shared" si="3"/>
        <v>0</v>
      </c>
      <c r="F18" s="130">
        <f t="shared" si="3"/>
        <v>0</v>
      </c>
      <c r="G18" s="130">
        <f t="shared" si="3"/>
        <v>0</v>
      </c>
      <c r="H18" s="130">
        <f t="shared" si="3"/>
        <v>0</v>
      </c>
      <c r="I18" s="130">
        <f t="shared" si="3"/>
        <v>-7068</v>
      </c>
      <c r="J18" s="130">
        <f>SUM(J19:J20)</f>
        <v>0</v>
      </c>
      <c r="K18" s="130">
        <f t="shared" si="3"/>
        <v>0</v>
      </c>
      <c r="L18" s="130">
        <f t="shared" si="3"/>
        <v>0</v>
      </c>
      <c r="M18" s="130">
        <f t="shared" si="1"/>
        <v>378440.73000000004</v>
      </c>
    </row>
    <row r="19" spans="1:22" ht="15" customHeight="1">
      <c r="A19" s="131" t="s">
        <v>261</v>
      </c>
      <c r="B19" s="132" t="s">
        <v>252</v>
      </c>
      <c r="C19" s="133">
        <v>374793.53</v>
      </c>
      <c r="D19" s="133"/>
      <c r="E19" s="133"/>
      <c r="F19" s="133"/>
      <c r="G19" s="133"/>
      <c r="H19" s="133"/>
      <c r="I19" s="133">
        <v>-7068</v>
      </c>
      <c r="J19" s="133"/>
      <c r="K19" s="133"/>
      <c r="L19" s="133"/>
      <c r="M19" s="130">
        <f t="shared" si="1"/>
        <v>367725.53</v>
      </c>
    </row>
    <row r="20" spans="1:22" ht="15" customHeight="1">
      <c r="A20" s="131" t="s">
        <v>262</v>
      </c>
      <c r="B20" s="132" t="s">
        <v>254</v>
      </c>
      <c r="C20" s="133">
        <v>10715.2</v>
      </c>
      <c r="D20" s="133"/>
      <c r="E20" s="133"/>
      <c r="F20" s="133"/>
      <c r="G20" s="133"/>
      <c r="H20" s="133"/>
      <c r="I20" s="133"/>
      <c r="J20" s="133"/>
      <c r="K20" s="133"/>
      <c r="L20" s="133"/>
      <c r="M20" s="130">
        <f t="shared" si="1"/>
        <v>10715.2</v>
      </c>
    </row>
    <row r="21" spans="1:22" ht="15" customHeight="1">
      <c r="A21" s="123" t="s">
        <v>263</v>
      </c>
      <c r="B21" s="129" t="s">
        <v>264</v>
      </c>
      <c r="C21" s="130">
        <f t="shared" ref="C21:L21" si="4">SUM(C22:C23)</f>
        <v>37211.979999999996</v>
      </c>
      <c r="D21" s="130">
        <f t="shared" si="4"/>
        <v>0</v>
      </c>
      <c r="E21" s="130">
        <f>SUM(E22:E23)</f>
        <v>0</v>
      </c>
      <c r="F21" s="130">
        <f t="shared" si="4"/>
        <v>0</v>
      </c>
      <c r="G21" s="130">
        <f t="shared" si="4"/>
        <v>0</v>
      </c>
      <c r="H21" s="130">
        <f t="shared" si="4"/>
        <v>0</v>
      </c>
      <c r="I21" s="130">
        <f t="shared" si="4"/>
        <v>-1652.2</v>
      </c>
      <c r="J21" s="130">
        <f>SUM(J22:J23)</f>
        <v>0</v>
      </c>
      <c r="K21" s="130">
        <f t="shared" si="4"/>
        <v>0</v>
      </c>
      <c r="L21" s="130">
        <f t="shared" si="4"/>
        <v>0</v>
      </c>
      <c r="M21" s="130">
        <f t="shared" si="1"/>
        <v>35559.78</v>
      </c>
    </row>
    <row r="22" spans="1:22" ht="15" customHeight="1">
      <c r="A22" s="131" t="s">
        <v>265</v>
      </c>
      <c r="B22" s="132" t="s">
        <v>252</v>
      </c>
      <c r="C22" s="133">
        <v>22228.63</v>
      </c>
      <c r="D22" s="133"/>
      <c r="E22" s="133"/>
      <c r="F22" s="133"/>
      <c r="G22" s="133"/>
      <c r="H22" s="133"/>
      <c r="I22" s="133">
        <v>-1468</v>
      </c>
      <c r="J22" s="133"/>
      <c r="K22" s="133"/>
      <c r="L22" s="133"/>
      <c r="M22" s="130">
        <f t="shared" si="1"/>
        <v>20760.63</v>
      </c>
    </row>
    <row r="23" spans="1:22" ht="15" customHeight="1">
      <c r="A23" s="131" t="s">
        <v>266</v>
      </c>
      <c r="B23" s="132" t="s">
        <v>254</v>
      </c>
      <c r="C23" s="133">
        <v>14983.349999999999</v>
      </c>
      <c r="D23" s="133"/>
      <c r="E23" s="133"/>
      <c r="F23" s="133"/>
      <c r="G23" s="133"/>
      <c r="H23" s="133"/>
      <c r="I23" s="133">
        <v>-184.2</v>
      </c>
      <c r="J23" s="133"/>
      <c r="K23" s="133"/>
      <c r="L23" s="133"/>
      <c r="M23" s="130">
        <f t="shared" si="1"/>
        <v>14799.149999999998</v>
      </c>
    </row>
    <row r="24" spans="1:22" ht="15" customHeight="1">
      <c r="A24" s="123" t="s">
        <v>267</v>
      </c>
      <c r="B24" s="129" t="s">
        <v>268</v>
      </c>
      <c r="C24" s="134">
        <f t="shared" ref="C24:L24" si="5">SUM(C12,C15,C18,C21)</f>
        <v>1352883.69</v>
      </c>
      <c r="D24" s="134">
        <f t="shared" si="5"/>
        <v>335988.38</v>
      </c>
      <c r="E24" s="134">
        <f t="shared" si="5"/>
        <v>0</v>
      </c>
      <c r="F24" s="134">
        <f t="shared" si="5"/>
        <v>0</v>
      </c>
      <c r="G24" s="134">
        <f t="shared" si="5"/>
        <v>0</v>
      </c>
      <c r="H24" s="134">
        <f t="shared" si="5"/>
        <v>0</v>
      </c>
      <c r="I24" s="134">
        <f t="shared" si="5"/>
        <v>-354448.81</v>
      </c>
      <c r="J24" s="134">
        <f t="shared" si="5"/>
        <v>0</v>
      </c>
      <c r="K24" s="134">
        <f t="shared" si="5"/>
        <v>0</v>
      </c>
      <c r="L24" s="134">
        <f t="shared" si="5"/>
        <v>0</v>
      </c>
      <c r="M24" s="134">
        <f t="shared" si="1"/>
        <v>1334423.2599999998</v>
      </c>
    </row>
    <row r="26" spans="1:22" s="136" customFormat="1" ht="15" customHeight="1">
      <c r="A26" s="135"/>
      <c r="B26" s="135"/>
      <c r="C26" s="135"/>
      <c r="D26" s="135"/>
      <c r="E26" s="135"/>
    </row>
    <row r="27" spans="1:22" s="136" customFormat="1" ht="15" customHeight="1">
      <c r="A27" s="135"/>
      <c r="B27" s="135"/>
      <c r="C27" s="135"/>
      <c r="D27" s="135"/>
      <c r="E27" s="135"/>
      <c r="V27" s="118"/>
    </row>
    <row r="28" spans="1:22" s="136" customFormat="1" ht="12.75" customHeight="1">
      <c r="A28" s="116"/>
      <c r="B28" s="116"/>
      <c r="C28" s="116"/>
      <c r="D28" s="116"/>
      <c r="E28" s="117"/>
      <c r="F28" s="116"/>
      <c r="G28" s="116"/>
      <c r="H28" s="116"/>
      <c r="I28" s="116"/>
      <c r="J28" s="116"/>
      <c r="K28" s="116"/>
      <c r="L28" s="116"/>
      <c r="M28" s="116"/>
      <c r="V28" s="118"/>
    </row>
  </sheetData>
  <mergeCells count="8">
    <mergeCell ref="A4:M4"/>
    <mergeCell ref="A5:M5"/>
    <mergeCell ref="A7:M7"/>
    <mergeCell ref="A9:A10"/>
    <mergeCell ref="B9:B10"/>
    <mergeCell ref="C9:C10"/>
    <mergeCell ref="D9:L9"/>
    <mergeCell ref="M9:M10"/>
  </mergeCells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Finansinės būklės ataskaita</vt:lpstr>
      <vt:lpstr>Veiklos rezultatų ataskaita</vt:lpstr>
      <vt:lpstr>Finansavimo sumos</vt:lpstr>
      <vt:lpstr>'Finansavimo sumos'!Print_Titles</vt:lpstr>
      <vt:lpstr>'Finansinės būklės ataskaita'!Print_Titles</vt:lpstr>
      <vt:lpstr>'Veiklos rezultatų ataskaita'!Print_Titles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Vartotojas</dc:creator>
  <cp:lastModifiedBy>Vartotojas</cp:lastModifiedBy>
  <cp:lastPrinted>2021-04-23T07:58:02Z</cp:lastPrinted>
  <dcterms:created xsi:type="dcterms:W3CDTF">2009-07-20T14:30:53Z</dcterms:created>
  <dcterms:modified xsi:type="dcterms:W3CDTF">2021-05-05T06:08:25Z</dcterms:modified>
</cp:coreProperties>
</file>